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11\Desktop\"/>
    </mc:Choice>
  </mc:AlternateContent>
  <bookViews>
    <workbookView xWindow="0" yWindow="0" windowWidth="28800" windowHeight="12435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7" l="1"/>
  <c r="C11" i="5"/>
  <c r="D29" i="3" l="1"/>
  <c r="H11" i="10"/>
  <c r="F44" i="7" l="1"/>
  <c r="G41" i="7"/>
  <c r="F41" i="7"/>
  <c r="F36" i="7"/>
  <c r="G36" i="7"/>
  <c r="G34" i="7"/>
  <c r="F34" i="7"/>
  <c r="G28" i="7"/>
  <c r="F28" i="7"/>
  <c r="F31" i="7"/>
  <c r="G31" i="7"/>
  <c r="G25" i="7"/>
  <c r="F25" i="7"/>
  <c r="G22" i="7"/>
  <c r="F22" i="7"/>
  <c r="G17" i="7"/>
  <c r="G16" i="7" s="1"/>
  <c r="G15" i="7" s="1"/>
  <c r="F17" i="7"/>
  <c r="F16" i="7" s="1"/>
  <c r="F15" i="7" s="1"/>
  <c r="G13" i="7"/>
  <c r="G12" i="7" s="1"/>
  <c r="G11" i="7" s="1"/>
  <c r="F13" i="7"/>
  <c r="F12" i="7" s="1"/>
  <c r="F11" i="7" s="1"/>
  <c r="G9" i="7"/>
  <c r="F9" i="7"/>
  <c r="F8" i="7" s="1"/>
  <c r="F7" i="7" s="1"/>
  <c r="E44" i="7"/>
  <c r="E41" i="7"/>
  <c r="E40" i="7" s="1"/>
  <c r="E39" i="7" s="1"/>
  <c r="E36" i="7"/>
  <c r="E34" i="7"/>
  <c r="E31" i="7"/>
  <c r="E28" i="7"/>
  <c r="E27" i="7" s="1"/>
  <c r="E25" i="7"/>
  <c r="E22" i="7"/>
  <c r="E17" i="7"/>
  <c r="E16" i="7" s="1"/>
  <c r="E15" i="7" s="1"/>
  <c r="E13" i="7"/>
  <c r="E12" i="7" s="1"/>
  <c r="E11" i="7" s="1"/>
  <c r="E9" i="7"/>
  <c r="E8" i="7" s="1"/>
  <c r="E7" i="7" s="1"/>
  <c r="D12" i="5"/>
  <c r="D11" i="5" s="1"/>
  <c r="D10" i="5" s="1"/>
  <c r="C12" i="5"/>
  <c r="C14" i="5"/>
  <c r="B11" i="5"/>
  <c r="B10" i="5" s="1"/>
  <c r="B12" i="5"/>
  <c r="B14" i="5"/>
  <c r="C13" i="8"/>
  <c r="C10" i="8" s="1"/>
  <c r="D27" i="8"/>
  <c r="C27" i="8"/>
  <c r="B27" i="8"/>
  <c r="D25" i="8"/>
  <c r="C25" i="8"/>
  <c r="B25" i="8"/>
  <c r="D13" i="8"/>
  <c r="B13" i="8"/>
  <c r="B10" i="8" s="1"/>
  <c r="D11" i="8"/>
  <c r="C11" i="8"/>
  <c r="B11" i="8"/>
  <c r="G40" i="7" l="1"/>
  <c r="G39" i="7" s="1"/>
  <c r="E33" i="7"/>
  <c r="E21" i="7"/>
  <c r="E20" i="7" s="1"/>
  <c r="E19" i="7" s="1"/>
  <c r="G27" i="7"/>
  <c r="F27" i="7"/>
  <c r="E6" i="7"/>
  <c r="F40" i="7"/>
  <c r="F39" i="7" s="1"/>
  <c r="G33" i="7"/>
  <c r="F33" i="7"/>
  <c r="G21" i="7"/>
  <c r="F21" i="7"/>
  <c r="F6" i="7"/>
  <c r="G8" i="7"/>
  <c r="G7" i="7" s="1"/>
  <c r="G6" i="7" s="1"/>
  <c r="C10" i="5"/>
  <c r="C24" i="8"/>
  <c r="D24" i="8"/>
  <c r="D10" i="8"/>
  <c r="B24" i="8"/>
  <c r="F25" i="3"/>
  <c r="F29" i="3"/>
  <c r="E29" i="3"/>
  <c r="E25" i="3"/>
  <c r="D25" i="3"/>
  <c r="D24" i="3" s="1"/>
  <c r="F11" i="3"/>
  <c r="F19" i="3"/>
  <c r="E11" i="3"/>
  <c r="E19" i="3"/>
  <c r="D11" i="3"/>
  <c r="D10" i="3" s="1"/>
  <c r="D19" i="3"/>
  <c r="F20" i="7" l="1"/>
  <c r="F19" i="7" s="1"/>
  <c r="G20" i="7"/>
  <c r="G19" i="7"/>
  <c r="F24" i="3"/>
  <c r="E10" i="3"/>
  <c r="F10" i="3"/>
  <c r="E24" i="3"/>
  <c r="F37" i="10" l="1"/>
  <c r="G34" i="10" s="1"/>
  <c r="G37" i="10" s="1"/>
  <c r="H34" i="10" s="1"/>
  <c r="H37" i="10" s="1"/>
  <c r="H21" i="10"/>
  <c r="G21" i="10"/>
  <c r="F21" i="10"/>
  <c r="F11" i="10"/>
  <c r="F8" i="10"/>
  <c r="F14" i="10" l="1"/>
  <c r="H14" i="10"/>
  <c r="H22" i="10" s="1"/>
  <c r="G22" i="10"/>
  <c r="F22" i="10"/>
  <c r="F29" i="10" s="1"/>
</calcChain>
</file>

<file path=xl/sharedStrings.xml><?xml version="1.0" encoding="utf-8"?>
<sst xmlns="http://schemas.openxmlformats.org/spreadsheetml/2006/main" count="212" uniqueCount="117">
  <si>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</si>
  <si>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</si>
  <si>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</si>
  <si>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</si>
  <si>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</si>
  <si>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</si>
  <si>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</si>
  <si>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</si>
  <si>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</si>
  <si>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</si>
  <si>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</si>
  <si>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</si>
  <si>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</si>
  <si>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</si>
  <si>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</si>
  <si>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</si>
  <si>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</si>
  <si>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</si>
  <si>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</si>
  <si>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</si>
  <si>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</si>
  <si>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</si>
  <si>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</si>
  <si>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</si>
  <si>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</si>
  <si>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</si>
  <si>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</si>
  <si>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</si>
  <si>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</si>
  <si>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</si>
  <si>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</si>
  <si>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</si>
  <si>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za 2024.</t>
  </si>
  <si>
    <t>EUR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</si>
  <si>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</si>
  <si>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</si>
  <si>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</si>
  <si>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</si>
  <si>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</si>
  <si>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</si>
  <si>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</si>
  <si>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</si>
  <si>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</si>
  <si>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</si>
  <si>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</si>
  <si>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</si>
  <si>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</si>
  <si>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</si>
  <si>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</si>
  <si>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</si>
  <si>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</si>
  <si>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</si>
  <si>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</si>
  <si>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</si>
  <si>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</si>
  <si>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</si>
  <si>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</si>
  <si>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</si>
  <si>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</si>
  <si>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</si>
  <si>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</si>
  <si>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</si>
  <si>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</si>
  <si>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</si>
  <si>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09 Obrazovanje</t>
  </si>
  <si>
    <t>092 Srednjoškolsko obrazovanje</t>
  </si>
  <si>
    <t>0922 Više Srednjoškolsko obrazovanje</t>
  </si>
  <si>
    <t>096 Dodatne usluge u obrazovanju</t>
  </si>
  <si>
    <t>0960 Dodatne usluge u obrazovanju</t>
  </si>
  <si>
    <t xml:space="preserve">3 Vlastiti prihodi </t>
  </si>
  <si>
    <t xml:space="preserve">  31 Vlastiti prihodi proračunski korisnici</t>
  </si>
  <si>
    <t>41 Prihodi za posebne namjene</t>
  </si>
  <si>
    <t>42 Višak/manjak prihoda</t>
  </si>
  <si>
    <t>45 - F.P. i dod.udio u po. na dohod.</t>
  </si>
  <si>
    <t>51 Pomoći iz državnog proračuna</t>
  </si>
  <si>
    <t>54 Pomoći iz inozemstva</t>
  </si>
  <si>
    <t>Prihodi od upravnih i administrativnih pristojbi, pristojbi po pos.propisima</t>
  </si>
  <si>
    <t xml:space="preserve">Prihodi od prodaje proizvoda i robe te pruženih usluga i prihodi od donacija </t>
  </si>
  <si>
    <t>Ostali prihodi</t>
  </si>
  <si>
    <t>Vlastiti izvori</t>
  </si>
  <si>
    <t>Višak prihoda</t>
  </si>
  <si>
    <t>Financijski rashodi</t>
  </si>
  <si>
    <t>Dodatna ulaganja na građevinskom objektu</t>
  </si>
  <si>
    <t>SREDNJE ŠKOLSTVO - STANDARD</t>
  </si>
  <si>
    <t xml:space="preserve">PROGRAM 2204 </t>
  </si>
  <si>
    <t>Aktivnost A2204-01</t>
  </si>
  <si>
    <t>DJELATNOST SREDNJIH ŠKOLA</t>
  </si>
  <si>
    <t>Izvor financiranja 451</t>
  </si>
  <si>
    <t>F.P. i udio u pore.na dohodak</t>
  </si>
  <si>
    <t>Aktivnost A2204-03</t>
  </si>
  <si>
    <t>SMJEŠTAJ UČENIKA U ĐAČKIM DOMOVIMA</t>
  </si>
  <si>
    <t>Aktivnost A2204-07</t>
  </si>
  <si>
    <t>ADMINISTARCIJA I UPRAVLJANJE</t>
  </si>
  <si>
    <t>Izvor financiranja 51036</t>
  </si>
  <si>
    <t>MZO plće SŠ</t>
  </si>
  <si>
    <t>PROGRAM 2205</t>
  </si>
  <si>
    <t>SREDNJE ŠKOLSTVO - IZNAD STANDARDA</t>
  </si>
  <si>
    <t>Izvor financiranja 31</t>
  </si>
  <si>
    <t xml:space="preserve">Vlastiti prihodi </t>
  </si>
  <si>
    <t>Aktivnost A2205-12</t>
  </si>
  <si>
    <t>PODIZANJE KVALITETE I STANDARDA UŠKOLSTVU</t>
  </si>
  <si>
    <t>Izvor financiranja 41</t>
  </si>
  <si>
    <t>Prihodi za posebne namjene</t>
  </si>
  <si>
    <t xml:space="preserve">Financijski rashodi </t>
  </si>
  <si>
    <t>Izvor financiranja 42</t>
  </si>
  <si>
    <t>Višak prihoda SŠ</t>
  </si>
  <si>
    <t>Dodatna ulaganja na građ. objektu</t>
  </si>
  <si>
    <t>Aktivnost A2205-32</t>
  </si>
  <si>
    <t>PRUŽANJE USLUGA U TURIZMU</t>
  </si>
  <si>
    <t>povećanje/smanjenje</t>
  </si>
  <si>
    <t>I. Izmjene i dopune Financijskog plana 2024.</t>
  </si>
  <si>
    <t>I. IZMJENE I DOPUNE FINANCIJSKOG PLANA SREDNJOŠKOLSKOG ĐAČKOG DOMA
ZA 2024. GODINU</t>
  </si>
  <si>
    <t xml:space="preserve">I. Izmjene i dopune Financijskog plana 2024. </t>
  </si>
  <si>
    <t xml:space="preserve">I. IZMEJNE I DOPUNE FINANCIJSKOG PLANA SREDNJOŠKOLSKOG ĐAČKOG DOMA ZA 2024. GODINU
</t>
  </si>
  <si>
    <t>I. Izmjene i dopune Financijskogplana 2024.</t>
  </si>
  <si>
    <t>I. IZMJENE I DOPUNE FINANCIJSKOG PLANA SREDNJOŠKOLSKOG ĐAČKOG DOMA 
ZA 2024. GODINU</t>
  </si>
  <si>
    <t>I. IZMJENE I DOPUNE FINANCIJSKOG PLANA SREDNJOŠKOLSKOG ĐAČKOG DOMA 
ZA 2024. 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</si>
</sst>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3" fontId="6" fillId="3" borderId="3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9" fillId="3" borderId="1" xfId="0" quotePrefix="1" applyNumberFormat="1" applyFont="1" applyFill="1" applyBorder="1" applyAlignment="1">
      <alignment horizontal="right"/>
    </xf>
    <xf numFmtId="4" fontId="9" fillId="4" borderId="1" xfId="0" quotePrefix="1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9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/>
    </xf>
    <xf numFmtId="0" fontId="21" fillId="0" borderId="3" xfId="0" applyFont="1" applyBorder="1"/>
    <xf numFmtId="4" fontId="0" fillId="0" borderId="3" xfId="0" applyNumberFormat="1" applyBorder="1"/>
    <xf numFmtId="4" fontId="6" fillId="0" borderId="3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9" fillId="4" borderId="3" xfId="0" applyNumberFormat="1" applyFont="1" applyFill="1" applyBorder="1" applyAlignment="1" applyProtection="1">
      <alignment horizontal="right" wrapText="1"/>
    </xf>
    <xf numFmtId="4" fontId="9" fillId="3" borderId="3" xfId="0" quotePrefix="1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 applyProtection="1">
      <alignment horizontal="right" vertical="center" wrapText="1"/>
    </xf>
    <xf numFmtId="2" fontId="3" fillId="2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 applyProtection="1">
      <alignment horizontal="right" wrapText="1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 indent="1"/>
    </xf>
    <xf numFmtId="0" fontId="3" fillId="0" borderId="2" xfId="0" applyNumberFormat="1" applyFont="1" applyFill="1" applyBorder="1" applyAlignment="1" applyProtection="1">
      <alignment horizontal="left" vertical="center" wrapText="1" indent="1"/>
    </xf>
    <xf numFmtId="0" fontId="3" fillId="0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D32" sqref="D32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94" t="s">
        <v>113</v>
      </c>
      <c r="B1" s="94"/>
      <c r="C1" s="94"/>
      <c r="D1" s="94"/>
      <c r="E1" s="94"/>
      <c r="F1" s="94"/>
      <c r="G1" s="94"/>
      <c r="H1" s="94"/>
    </row>
    <row r="2" spans="1:8" ht="18" x14ac:dyDescent="0.25">
      <c r="A2" s="21"/>
      <c r="B2" s="21"/>
      <c r="C2" s="21"/>
      <c r="D2" s="21"/>
      <c r="E2" s="21"/>
      <c r="F2" s="21"/>
      <c r="G2" s="21"/>
      <c r="H2" s="21"/>
    </row>
    <row r="3" spans="1:8" ht="15.75" x14ac:dyDescent="0.25">
      <c r="A3" s="94" t="s">
        <v>19</v>
      </c>
      <c r="B3" s="94"/>
      <c r="C3" s="94"/>
      <c r="D3" s="94"/>
      <c r="E3" s="94"/>
      <c r="F3" s="94"/>
      <c r="G3" s="107"/>
      <c r="H3" s="107"/>
    </row>
    <row r="4" spans="1:8" ht="18" x14ac:dyDescent="0.25">
      <c r="A4" s="21"/>
      <c r="B4" s="21"/>
      <c r="C4" s="21"/>
      <c r="D4" s="21"/>
      <c r="E4" s="21"/>
      <c r="F4" s="21"/>
      <c r="G4" s="5"/>
      <c r="H4" s="5"/>
    </row>
    <row r="5" spans="1:8" ht="15.75" x14ac:dyDescent="0.25">
      <c r="A5" s="94" t="s">
        <v>25</v>
      </c>
      <c r="B5" s="95"/>
      <c r="C5" s="95"/>
      <c r="D5" s="95"/>
      <c r="E5" s="95"/>
      <c r="F5" s="95"/>
      <c r="G5" s="95"/>
      <c r="H5" s="95"/>
    </row>
    <row r="6" spans="1:8" ht="18" x14ac:dyDescent="0.25">
      <c r="A6" s="1"/>
      <c r="B6" s="2"/>
      <c r="C6" s="2"/>
      <c r="D6" s="2"/>
      <c r="E6" s="6"/>
      <c r="F6" s="7"/>
      <c r="G6" s="7"/>
      <c r="H6" s="33" t="s">
        <v>33</v>
      </c>
    </row>
    <row r="7" spans="1:8" ht="25.5" x14ac:dyDescent="0.25">
      <c r="A7" s="27"/>
      <c r="B7" s="28"/>
      <c r="C7" s="28"/>
      <c r="D7" s="29"/>
      <c r="E7" s="30"/>
      <c r="F7" s="3" t="s">
        <v>32</v>
      </c>
      <c r="G7" s="3" t="s">
        <v>109</v>
      </c>
      <c r="H7" s="3" t="s">
        <v>110</v>
      </c>
    </row>
    <row r="8" spans="1:8" x14ac:dyDescent="0.25">
      <c r="A8" s="99" t="s">
        <v>0</v>
      </c>
      <c r="B8" s="93"/>
      <c r="C8" s="93"/>
      <c r="D8" s="93"/>
      <c r="E8" s="108"/>
      <c r="F8" s="58">
        <f>F9+F10</f>
        <v>1865427.36</v>
      </c>
      <c r="G8" s="58">
        <v>-46590.22</v>
      </c>
      <c r="H8" s="58">
        <v>1912017.58</v>
      </c>
    </row>
    <row r="9" spans="1:8" x14ac:dyDescent="0.25">
      <c r="A9" s="109" t="s">
        <v>34</v>
      </c>
      <c r="B9" s="110"/>
      <c r="C9" s="110"/>
      <c r="D9" s="110"/>
      <c r="E9" s="106"/>
      <c r="F9" s="59">
        <v>1865427.36</v>
      </c>
      <c r="G9" s="58">
        <v>-46590.22</v>
      </c>
      <c r="H9" s="59">
        <v>1912017.58</v>
      </c>
    </row>
    <row r="10" spans="1:8" x14ac:dyDescent="0.25">
      <c r="A10" s="111" t="s">
        <v>35</v>
      </c>
      <c r="B10" s="106"/>
      <c r="C10" s="106"/>
      <c r="D10" s="106"/>
      <c r="E10" s="106"/>
      <c r="F10" s="59">
        <v>0</v>
      </c>
      <c r="G10" s="59">
        <v>0</v>
      </c>
      <c r="H10" s="59">
        <v>0</v>
      </c>
    </row>
    <row r="11" spans="1:8" x14ac:dyDescent="0.25">
      <c r="A11" s="34" t="s">
        <v>1</v>
      </c>
      <c r="B11" s="43"/>
      <c r="C11" s="43"/>
      <c r="D11" s="43"/>
      <c r="E11" s="43"/>
      <c r="F11" s="58">
        <f>F12+F13</f>
        <v>1865427.36</v>
      </c>
      <c r="G11" s="58">
        <v>-46590.22</v>
      </c>
      <c r="H11" s="58">
        <f>SUM(H12+H13)</f>
        <v>1912017.58</v>
      </c>
    </row>
    <row r="12" spans="1:8" x14ac:dyDescent="0.25">
      <c r="A12" s="112" t="s">
        <v>36</v>
      </c>
      <c r="B12" s="110"/>
      <c r="C12" s="110"/>
      <c r="D12" s="110"/>
      <c r="E12" s="110"/>
      <c r="F12" s="59">
        <v>1588247.36</v>
      </c>
      <c r="G12" s="59">
        <v>143483.64000000001</v>
      </c>
      <c r="H12" s="60">
        <v>1731731</v>
      </c>
    </row>
    <row r="13" spans="1:8" x14ac:dyDescent="0.25">
      <c r="A13" s="105" t="s">
        <v>37</v>
      </c>
      <c r="B13" s="106"/>
      <c r="C13" s="106"/>
      <c r="D13" s="106"/>
      <c r="E13" s="106"/>
      <c r="F13" s="61">
        <v>277180</v>
      </c>
      <c r="G13" s="61">
        <v>-96893.42</v>
      </c>
      <c r="H13" s="60">
        <v>180286.58</v>
      </c>
    </row>
    <row r="14" spans="1:8" x14ac:dyDescent="0.25">
      <c r="A14" s="92" t="s">
        <v>56</v>
      </c>
      <c r="B14" s="93"/>
      <c r="C14" s="93"/>
      <c r="D14" s="93"/>
      <c r="E14" s="93"/>
      <c r="F14" s="58">
        <f>F8-F11</f>
        <v>0</v>
      </c>
      <c r="G14" s="58"/>
      <c r="H14" s="58">
        <f>H8-H11</f>
        <v>0</v>
      </c>
    </row>
    <row r="15" spans="1:8" ht="18" x14ac:dyDescent="0.25">
      <c r="A15" s="21"/>
      <c r="B15" s="19"/>
      <c r="C15" s="19"/>
      <c r="D15" s="19"/>
      <c r="E15" s="19"/>
      <c r="F15" s="20"/>
      <c r="G15" s="20"/>
      <c r="H15" s="20"/>
    </row>
    <row r="16" spans="1:8" ht="15.75" x14ac:dyDescent="0.25">
      <c r="A16" s="94" t="s">
        <v>26</v>
      </c>
      <c r="B16" s="95"/>
      <c r="C16" s="95"/>
      <c r="D16" s="95"/>
      <c r="E16" s="95"/>
      <c r="F16" s="95"/>
      <c r="G16" s="95"/>
      <c r="H16" s="95"/>
    </row>
    <row r="17" spans="1:8" ht="18" x14ac:dyDescent="0.25">
      <c r="A17" s="21"/>
      <c r="B17" s="19"/>
      <c r="C17" s="19"/>
      <c r="D17" s="19"/>
      <c r="E17" s="19"/>
      <c r="F17" s="20"/>
      <c r="G17" s="20"/>
      <c r="H17" s="20"/>
    </row>
    <row r="18" spans="1:8" ht="25.5" x14ac:dyDescent="0.25">
      <c r="A18" s="27"/>
      <c r="B18" s="28"/>
      <c r="C18" s="28"/>
      <c r="D18" s="29"/>
      <c r="E18" s="30"/>
      <c r="F18" s="3" t="s">
        <v>32</v>
      </c>
      <c r="G18" s="3" t="s">
        <v>109</v>
      </c>
      <c r="H18" s="3" t="s">
        <v>110</v>
      </c>
    </row>
    <row r="19" spans="1:8" x14ac:dyDescent="0.25">
      <c r="A19" s="105" t="s">
        <v>38</v>
      </c>
      <c r="B19" s="106"/>
      <c r="C19" s="106"/>
      <c r="D19" s="106"/>
      <c r="E19" s="106"/>
      <c r="F19" s="45">
        <v>0</v>
      </c>
      <c r="G19" s="45">
        <v>0</v>
      </c>
      <c r="H19" s="44">
        <v>0</v>
      </c>
    </row>
    <row r="20" spans="1:8" x14ac:dyDescent="0.25">
      <c r="A20" s="105" t="s">
        <v>39</v>
      </c>
      <c r="B20" s="106"/>
      <c r="C20" s="106"/>
      <c r="D20" s="106"/>
      <c r="E20" s="106"/>
      <c r="F20" s="45">
        <v>0</v>
      </c>
      <c r="G20" s="45">
        <v>0</v>
      </c>
      <c r="H20" s="44">
        <v>0</v>
      </c>
    </row>
    <row r="21" spans="1:8" x14ac:dyDescent="0.25">
      <c r="A21" s="92" t="s">
        <v>2</v>
      </c>
      <c r="B21" s="93"/>
      <c r="C21" s="93"/>
      <c r="D21" s="93"/>
      <c r="E21" s="93"/>
      <c r="F21" s="31">
        <f>F19-F20</f>
        <v>0</v>
      </c>
      <c r="G21" s="31">
        <f>G19-G20</f>
        <v>0</v>
      </c>
      <c r="H21" s="31">
        <f>H19-H20</f>
        <v>0</v>
      </c>
    </row>
    <row r="22" spans="1:8" x14ac:dyDescent="0.25">
      <c r="A22" s="92" t="s">
        <v>57</v>
      </c>
      <c r="B22" s="93"/>
      <c r="C22" s="93"/>
      <c r="D22" s="93"/>
      <c r="E22" s="93"/>
      <c r="F22" s="31">
        <f>F14+F21</f>
        <v>0</v>
      </c>
      <c r="G22" s="31">
        <f>G14+G21</f>
        <v>0</v>
      </c>
      <c r="H22" s="31">
        <f>H14+H21</f>
        <v>0</v>
      </c>
    </row>
    <row r="23" spans="1:8" ht="18" x14ac:dyDescent="0.25">
      <c r="A23" s="18"/>
      <c r="B23" s="19"/>
      <c r="C23" s="19"/>
      <c r="D23" s="19"/>
      <c r="E23" s="19"/>
      <c r="F23" s="20"/>
      <c r="G23" s="20"/>
      <c r="H23" s="20"/>
    </row>
    <row r="24" spans="1:8" ht="15.75" x14ac:dyDescent="0.25">
      <c r="A24" s="94" t="s">
        <v>58</v>
      </c>
      <c r="B24" s="95"/>
      <c r="C24" s="95"/>
      <c r="D24" s="95"/>
      <c r="E24" s="95"/>
      <c r="F24" s="95"/>
      <c r="G24" s="95"/>
      <c r="H24" s="95"/>
    </row>
    <row r="25" spans="1:8" ht="15.75" x14ac:dyDescent="0.25">
      <c r="A25" s="41"/>
      <c r="B25" s="42"/>
      <c r="C25" s="42"/>
      <c r="D25" s="42"/>
      <c r="E25" s="42"/>
      <c r="F25" s="42"/>
      <c r="G25" s="42"/>
      <c r="H25" s="42"/>
    </row>
    <row r="26" spans="1:8" ht="25.5" x14ac:dyDescent="0.25">
      <c r="A26" s="27"/>
      <c r="B26" s="28"/>
      <c r="C26" s="28"/>
      <c r="D26" s="29"/>
      <c r="E26" s="30"/>
      <c r="F26" s="3" t="s">
        <v>32</v>
      </c>
      <c r="G26" s="3" t="s">
        <v>109</v>
      </c>
      <c r="H26" s="3" t="s">
        <v>110</v>
      </c>
    </row>
    <row r="27" spans="1:8" ht="15" customHeight="1" x14ac:dyDescent="0.25">
      <c r="A27" s="96" t="s">
        <v>59</v>
      </c>
      <c r="B27" s="97"/>
      <c r="C27" s="97"/>
      <c r="D27" s="97"/>
      <c r="E27" s="98"/>
      <c r="F27" s="63">
        <v>339900</v>
      </c>
      <c r="G27" s="63">
        <v>-98493.42</v>
      </c>
      <c r="H27" s="82">
        <v>241406.58</v>
      </c>
    </row>
    <row r="28" spans="1:8" ht="15" customHeight="1" x14ac:dyDescent="0.25">
      <c r="A28" s="92" t="s">
        <v>60</v>
      </c>
      <c r="B28" s="93"/>
      <c r="C28" s="93"/>
      <c r="D28" s="93"/>
      <c r="E28" s="93"/>
      <c r="F28" s="62"/>
      <c r="G28" s="62"/>
      <c r="H28" s="83"/>
    </row>
    <row r="29" spans="1:8" ht="45" customHeight="1" x14ac:dyDescent="0.25">
      <c r="A29" s="99" t="s">
        <v>61</v>
      </c>
      <c r="B29" s="100"/>
      <c r="C29" s="100"/>
      <c r="D29" s="100"/>
      <c r="E29" s="101"/>
      <c r="F29" s="62">
        <f>F14+F21+F27-F28</f>
        <v>339900</v>
      </c>
      <c r="G29" s="62"/>
      <c r="H29" s="83"/>
    </row>
    <row r="30" spans="1:8" ht="15.75" x14ac:dyDescent="0.25">
      <c r="A30" s="48"/>
      <c r="B30" s="49"/>
      <c r="C30" s="49"/>
      <c r="D30" s="49"/>
      <c r="E30" s="49"/>
      <c r="F30" s="49"/>
      <c r="G30" s="49"/>
      <c r="H30" s="49"/>
    </row>
    <row r="31" spans="1:8" ht="15.75" x14ac:dyDescent="0.25">
      <c r="A31" s="102" t="s">
        <v>55</v>
      </c>
      <c r="B31" s="102"/>
      <c r="C31" s="102"/>
      <c r="D31" s="102"/>
      <c r="E31" s="102"/>
      <c r="F31" s="102"/>
      <c r="G31" s="102"/>
      <c r="H31" s="102"/>
    </row>
    <row r="32" spans="1:8" ht="18" x14ac:dyDescent="0.25">
      <c r="A32" s="50"/>
      <c r="B32" s="51"/>
      <c r="C32" s="51"/>
      <c r="D32" s="51"/>
      <c r="E32" s="51"/>
      <c r="F32" s="52"/>
      <c r="G32" s="52"/>
      <c r="H32" s="52"/>
    </row>
    <row r="33" spans="1:8" ht="25.5" x14ac:dyDescent="0.25">
      <c r="A33" s="53"/>
      <c r="B33" s="54"/>
      <c r="C33" s="54"/>
      <c r="D33" s="55"/>
      <c r="E33" s="56"/>
      <c r="F33" s="3" t="s">
        <v>32</v>
      </c>
      <c r="G33" s="3" t="s">
        <v>109</v>
      </c>
      <c r="H33" s="3" t="s">
        <v>112</v>
      </c>
    </row>
    <row r="34" spans="1:8" x14ac:dyDescent="0.25">
      <c r="A34" s="96" t="s">
        <v>59</v>
      </c>
      <c r="B34" s="97"/>
      <c r="C34" s="97"/>
      <c r="D34" s="97"/>
      <c r="E34" s="98"/>
      <c r="F34" s="46">
        <v>0</v>
      </c>
      <c r="G34" s="46">
        <f>F37</f>
        <v>0</v>
      </c>
      <c r="H34" s="47">
        <f>G37</f>
        <v>0</v>
      </c>
    </row>
    <row r="35" spans="1:8" ht="28.5" customHeight="1" x14ac:dyDescent="0.25">
      <c r="A35" s="96" t="s">
        <v>62</v>
      </c>
      <c r="B35" s="97"/>
      <c r="C35" s="97"/>
      <c r="D35" s="97"/>
      <c r="E35" s="98"/>
      <c r="F35" s="46">
        <v>0</v>
      </c>
      <c r="G35" s="46">
        <v>0</v>
      </c>
      <c r="H35" s="47">
        <v>0</v>
      </c>
    </row>
    <row r="36" spans="1:8" x14ac:dyDescent="0.25">
      <c r="A36" s="96" t="s">
        <v>63</v>
      </c>
      <c r="B36" s="103"/>
      <c r="C36" s="103"/>
      <c r="D36" s="103"/>
      <c r="E36" s="104"/>
      <c r="F36" s="46">
        <v>0</v>
      </c>
      <c r="G36" s="46">
        <v>0</v>
      </c>
      <c r="H36" s="47">
        <v>0</v>
      </c>
    </row>
    <row r="37" spans="1:8" ht="15" customHeight="1" x14ac:dyDescent="0.25">
      <c r="A37" s="92" t="s">
        <v>60</v>
      </c>
      <c r="B37" s="93"/>
      <c r="C37" s="93"/>
      <c r="D37" s="93"/>
      <c r="E37" s="93"/>
      <c r="F37" s="32">
        <f>F34-F35+F36</f>
        <v>0</v>
      </c>
      <c r="G37" s="32">
        <f>G34-G35+G36</f>
        <v>0</v>
      </c>
      <c r="H37" s="57">
        <f>H34-H35+H36</f>
        <v>0</v>
      </c>
    </row>
    <row r="38" spans="1:8" ht="17.25" customHeight="1" x14ac:dyDescent="0.25"/>
    <row r="39" spans="1:8" x14ac:dyDescent="0.25">
      <c r="A39" s="90"/>
      <c r="B39" s="91"/>
      <c r="C39" s="91"/>
      <c r="D39" s="91"/>
      <c r="E39" s="91"/>
      <c r="F39" s="91"/>
      <c r="G39" s="91"/>
      <c r="H39" s="91"/>
    </row>
    <row r="40" spans="1:8" ht="9" customHeight="1" x14ac:dyDescent="0.25"/>
  </sheetData>
  <mergeCells count="24">
    <mergeCell ref="A20:E20"/>
    <mergeCell ref="A1:H1"/>
    <mergeCell ref="A3:H3"/>
    <mergeCell ref="A5:H5"/>
    <mergeCell ref="A8:E8"/>
    <mergeCell ref="A9:E9"/>
    <mergeCell ref="A10:E10"/>
    <mergeCell ref="A12:E12"/>
    <mergeCell ref="A13:E13"/>
    <mergeCell ref="A14:E14"/>
    <mergeCell ref="A16:H16"/>
    <mergeCell ref="A19:E19"/>
    <mergeCell ref="A39:H39"/>
    <mergeCell ref="A21:E21"/>
    <mergeCell ref="A22:E22"/>
    <mergeCell ref="A24:H24"/>
    <mergeCell ref="A27:E27"/>
    <mergeCell ref="A28:E28"/>
    <mergeCell ref="A29:E29"/>
    <mergeCell ref="A31:H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F28" sqref="F2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6" width="25.28515625" customWidth="1"/>
  </cols>
  <sheetData>
    <row r="1" spans="1:6" ht="42" customHeight="1" x14ac:dyDescent="0.25">
      <c r="A1" s="94" t="s">
        <v>111</v>
      </c>
      <c r="B1" s="94"/>
      <c r="C1" s="94"/>
      <c r="D1" s="94"/>
      <c r="E1" s="94"/>
      <c r="F1" s="9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94" t="s">
        <v>19</v>
      </c>
      <c r="B3" s="94"/>
      <c r="C3" s="94"/>
      <c r="D3" s="94"/>
      <c r="E3" s="94"/>
      <c r="F3" s="94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4" t="s">
        <v>4</v>
      </c>
      <c r="B5" s="94"/>
      <c r="C5" s="94"/>
      <c r="D5" s="94"/>
      <c r="E5" s="94"/>
      <c r="F5" s="94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94" t="s">
        <v>40</v>
      </c>
      <c r="B7" s="94"/>
      <c r="C7" s="94"/>
      <c r="D7" s="94"/>
      <c r="E7" s="94"/>
      <c r="F7" s="94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7" t="s">
        <v>5</v>
      </c>
      <c r="B9" s="16" t="s">
        <v>6</v>
      </c>
      <c r="C9" s="16" t="s">
        <v>3</v>
      </c>
      <c r="D9" s="17" t="s">
        <v>32</v>
      </c>
      <c r="E9" s="17" t="s">
        <v>109</v>
      </c>
      <c r="F9" s="17" t="s">
        <v>110</v>
      </c>
    </row>
    <row r="10" spans="1:6" x14ac:dyDescent="0.25">
      <c r="A10" s="37"/>
      <c r="B10" s="38"/>
      <c r="C10" s="36" t="s">
        <v>0</v>
      </c>
      <c r="D10" s="71">
        <f>SUM(D11+D17+D19)</f>
        <v>1865427.3599999999</v>
      </c>
      <c r="E10" s="71">
        <f>SUM(E11+E17+E19)</f>
        <v>46590.220000000016</v>
      </c>
      <c r="F10" s="71">
        <f>SUM(F11+F17+F19)</f>
        <v>1912017.58</v>
      </c>
    </row>
    <row r="11" spans="1:6" ht="15.75" customHeight="1" x14ac:dyDescent="0.25">
      <c r="A11" s="8">
        <v>6</v>
      </c>
      <c r="B11" s="8"/>
      <c r="C11" s="8" t="s">
        <v>7</v>
      </c>
      <c r="D11" s="64">
        <f>SUM(D12+D13+D14+D15+D16)</f>
        <v>1525527.3599999999</v>
      </c>
      <c r="E11" s="64">
        <f>SUM(E12+E13+E14+E15+E16)</f>
        <v>145083.64000000001</v>
      </c>
      <c r="F11" s="64">
        <f>SUM(F12+F13+F14+F15+F16)</f>
        <v>1670611</v>
      </c>
    </row>
    <row r="12" spans="1:6" ht="38.25" x14ac:dyDescent="0.25">
      <c r="A12" s="8"/>
      <c r="B12" s="13">
        <v>63</v>
      </c>
      <c r="C12" s="13" t="s">
        <v>28</v>
      </c>
      <c r="D12" s="64">
        <v>786460.5</v>
      </c>
      <c r="E12" s="64">
        <v>133858.5</v>
      </c>
      <c r="F12" s="64">
        <v>920319</v>
      </c>
    </row>
    <row r="13" spans="1:6" ht="38.25" x14ac:dyDescent="0.25">
      <c r="A13" s="9"/>
      <c r="B13" s="9">
        <v>65</v>
      </c>
      <c r="C13" s="68" t="s">
        <v>76</v>
      </c>
      <c r="D13" s="64">
        <v>242000</v>
      </c>
      <c r="E13" s="64">
        <v>0</v>
      </c>
      <c r="F13" s="64">
        <v>242000</v>
      </c>
    </row>
    <row r="14" spans="1:6" ht="38.25" x14ac:dyDescent="0.25">
      <c r="A14" s="9"/>
      <c r="B14" s="9">
        <v>66</v>
      </c>
      <c r="C14" s="68" t="s">
        <v>77</v>
      </c>
      <c r="D14" s="64">
        <v>234250</v>
      </c>
      <c r="E14" s="64">
        <v>12300</v>
      </c>
      <c r="F14" s="64">
        <v>246550</v>
      </c>
    </row>
    <row r="15" spans="1:6" ht="38.25" x14ac:dyDescent="0.25">
      <c r="A15" s="9"/>
      <c r="B15" s="9">
        <v>67</v>
      </c>
      <c r="C15" s="13" t="s">
        <v>29</v>
      </c>
      <c r="D15" s="64">
        <v>262816.86</v>
      </c>
      <c r="E15" s="64">
        <v>-1074.8599999999999</v>
      </c>
      <c r="F15" s="64">
        <v>261742</v>
      </c>
    </row>
    <row r="16" spans="1:6" x14ac:dyDescent="0.25">
      <c r="A16" s="9"/>
      <c r="B16" s="9">
        <v>68</v>
      </c>
      <c r="C16" s="13" t="s">
        <v>78</v>
      </c>
      <c r="D16" s="64">
        <v>0</v>
      </c>
      <c r="E16" s="64">
        <v>0</v>
      </c>
      <c r="F16" s="64">
        <v>0</v>
      </c>
    </row>
    <row r="17" spans="1:6" ht="25.5" x14ac:dyDescent="0.25">
      <c r="A17" s="11">
        <v>7</v>
      </c>
      <c r="B17" s="12"/>
      <c r="C17" s="22" t="s">
        <v>8</v>
      </c>
      <c r="D17" s="64">
        <v>0</v>
      </c>
      <c r="E17" s="64">
        <v>0</v>
      </c>
      <c r="F17" s="64">
        <v>0</v>
      </c>
    </row>
    <row r="18" spans="1:6" ht="38.25" x14ac:dyDescent="0.25">
      <c r="A18" s="13"/>
      <c r="B18" s="13">
        <v>72</v>
      </c>
      <c r="C18" s="23" t="s">
        <v>27</v>
      </c>
      <c r="D18" s="64">
        <v>0</v>
      </c>
      <c r="E18" s="64">
        <v>0</v>
      </c>
      <c r="F18" s="65">
        <v>0</v>
      </c>
    </row>
    <row r="19" spans="1:6" x14ac:dyDescent="0.25">
      <c r="A19" s="11">
        <v>9</v>
      </c>
      <c r="B19" s="12"/>
      <c r="C19" s="22" t="s">
        <v>79</v>
      </c>
      <c r="D19" s="64">
        <f>D20</f>
        <v>339900</v>
      </c>
      <c r="E19" s="64">
        <f>E20</f>
        <v>-98493.42</v>
      </c>
      <c r="F19" s="64">
        <f>F20</f>
        <v>241406.58</v>
      </c>
    </row>
    <row r="20" spans="1:6" x14ac:dyDescent="0.25">
      <c r="A20" s="13"/>
      <c r="B20" s="13">
        <v>92</v>
      </c>
      <c r="C20" s="23" t="s">
        <v>80</v>
      </c>
      <c r="D20" s="64">
        <v>339900</v>
      </c>
      <c r="E20" s="64">
        <v>-98493.42</v>
      </c>
      <c r="F20" s="65">
        <v>241406.58</v>
      </c>
    </row>
    <row r="21" spans="1:6" ht="15.75" x14ac:dyDescent="0.25">
      <c r="A21" s="94" t="s">
        <v>41</v>
      </c>
      <c r="B21" s="113"/>
      <c r="C21" s="113"/>
      <c r="D21" s="113"/>
      <c r="E21" s="113"/>
      <c r="F21" s="113"/>
    </row>
    <row r="22" spans="1:6" ht="18" x14ac:dyDescent="0.25">
      <c r="A22" s="4"/>
      <c r="B22" s="4"/>
      <c r="C22" s="4"/>
      <c r="D22" s="4"/>
      <c r="E22" s="5"/>
      <c r="F22" s="5"/>
    </row>
    <row r="23" spans="1:6" ht="25.5" x14ac:dyDescent="0.25">
      <c r="A23" s="17" t="s">
        <v>5</v>
      </c>
      <c r="B23" s="16" t="s">
        <v>6</v>
      </c>
      <c r="C23" s="16" t="s">
        <v>9</v>
      </c>
      <c r="D23" s="17" t="s">
        <v>32</v>
      </c>
      <c r="E23" s="17" t="s">
        <v>109</v>
      </c>
      <c r="F23" s="17" t="s">
        <v>110</v>
      </c>
    </row>
    <row r="24" spans="1:6" x14ac:dyDescent="0.25">
      <c r="A24" s="37"/>
      <c r="B24" s="38"/>
      <c r="C24" s="36" t="s">
        <v>1</v>
      </c>
      <c r="D24" s="71">
        <f>SUM(D25+D29)</f>
        <v>1865427.3599999999</v>
      </c>
      <c r="E24" s="71">
        <f>SUM(E25+E29)</f>
        <v>46590.220000000016</v>
      </c>
      <c r="F24" s="71">
        <f>SUM(F25+F29)</f>
        <v>1912017.58</v>
      </c>
    </row>
    <row r="25" spans="1:6" ht="15.75" customHeight="1" x14ac:dyDescent="0.25">
      <c r="A25" s="8">
        <v>3</v>
      </c>
      <c r="B25" s="8"/>
      <c r="C25" s="8" t="s">
        <v>10</v>
      </c>
      <c r="D25" s="64">
        <f>SUM(D26+D27+D28)</f>
        <v>1588247.3599999999</v>
      </c>
      <c r="E25" s="64">
        <f>SUM(E26+E27+E28)</f>
        <v>143483.64000000001</v>
      </c>
      <c r="F25" s="64">
        <f>SUM(F26+F27+F28)</f>
        <v>1731731</v>
      </c>
    </row>
    <row r="26" spans="1:6" ht="15.75" customHeight="1" x14ac:dyDescent="0.25">
      <c r="A26" s="8"/>
      <c r="B26" s="13">
        <v>31</v>
      </c>
      <c r="C26" s="13" t="s">
        <v>11</v>
      </c>
      <c r="D26" s="64">
        <v>856460.5</v>
      </c>
      <c r="E26" s="64">
        <v>137858.5</v>
      </c>
      <c r="F26" s="64">
        <v>994319</v>
      </c>
    </row>
    <row r="27" spans="1:6" x14ac:dyDescent="0.25">
      <c r="A27" s="9"/>
      <c r="B27" s="9">
        <v>32</v>
      </c>
      <c r="C27" s="9" t="s">
        <v>22</v>
      </c>
      <c r="D27" s="64">
        <v>731406.86</v>
      </c>
      <c r="E27" s="64">
        <v>5625.14</v>
      </c>
      <c r="F27" s="64">
        <v>737032</v>
      </c>
    </row>
    <row r="28" spans="1:6" x14ac:dyDescent="0.25">
      <c r="A28" s="9"/>
      <c r="B28" s="9">
        <v>34</v>
      </c>
      <c r="C28" s="9" t="s">
        <v>81</v>
      </c>
      <c r="D28" s="64">
        <v>380</v>
      </c>
      <c r="E28" s="64"/>
      <c r="F28" s="64">
        <v>380</v>
      </c>
    </row>
    <row r="29" spans="1:6" ht="25.5" x14ac:dyDescent="0.25">
      <c r="A29" s="11">
        <v>4</v>
      </c>
      <c r="B29" s="12"/>
      <c r="C29" s="22" t="s">
        <v>12</v>
      </c>
      <c r="D29" s="88">
        <f>SUM(D30+D31+D32)</f>
        <v>277180</v>
      </c>
      <c r="E29" s="88">
        <f>SUM(E30+E31+E32)</f>
        <v>-96893.42</v>
      </c>
      <c r="F29" s="88">
        <f>SUM(F30+F31+F32)</f>
        <v>180286.58</v>
      </c>
    </row>
    <row r="30" spans="1:6" ht="38.25" x14ac:dyDescent="0.25">
      <c r="A30" s="13"/>
      <c r="B30" s="13">
        <v>41</v>
      </c>
      <c r="C30" s="23" t="s">
        <v>13</v>
      </c>
      <c r="D30" s="84">
        <v>0</v>
      </c>
      <c r="E30" s="64">
        <v>0</v>
      </c>
      <c r="F30" s="65">
        <v>0</v>
      </c>
    </row>
    <row r="31" spans="1:6" ht="38.25" x14ac:dyDescent="0.25">
      <c r="A31" s="13"/>
      <c r="B31" s="13">
        <v>42</v>
      </c>
      <c r="C31" s="23" t="s">
        <v>30</v>
      </c>
      <c r="D31" s="64">
        <v>22180</v>
      </c>
      <c r="E31" s="64">
        <v>4600</v>
      </c>
      <c r="F31" s="65">
        <v>26780</v>
      </c>
    </row>
    <row r="32" spans="1:6" ht="25.5" x14ac:dyDescent="0.25">
      <c r="A32" s="13"/>
      <c r="B32" s="13">
        <v>45</v>
      </c>
      <c r="C32" s="23" t="s">
        <v>82</v>
      </c>
      <c r="D32" s="64">
        <v>255000</v>
      </c>
      <c r="E32" s="64">
        <v>-101493.42</v>
      </c>
      <c r="F32" s="65">
        <v>153506.57999999999</v>
      </c>
    </row>
  </sheetData>
  <mergeCells count="5">
    <mergeCell ref="A21:F21"/>
    <mergeCell ref="A1:F1"/>
    <mergeCell ref="A3:F3"/>
    <mergeCell ref="A5:F5"/>
    <mergeCell ref="A7:F7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activeCell="C32" sqref="C32"/>
    </sheetView>
  </sheetViews>
  <sheetFormatPr defaultRowHeight="15" x14ac:dyDescent="0.25"/>
  <cols>
    <col min="1" max="4" width="25.28515625" customWidth="1"/>
  </cols>
  <sheetData>
    <row r="1" spans="1:4" ht="42" customHeight="1" x14ac:dyDescent="0.25">
      <c r="A1" s="94" t="s">
        <v>111</v>
      </c>
      <c r="B1" s="94"/>
      <c r="C1" s="94"/>
      <c r="D1" s="94"/>
    </row>
    <row r="2" spans="1:4" ht="18" customHeight="1" x14ac:dyDescent="0.25">
      <c r="A2" s="21"/>
      <c r="B2" s="21"/>
      <c r="C2" s="21"/>
      <c r="D2" s="21"/>
    </row>
    <row r="3" spans="1:4" ht="15.75" customHeight="1" x14ac:dyDescent="0.25">
      <c r="A3" s="94" t="s">
        <v>19</v>
      </c>
      <c r="B3" s="94"/>
      <c r="C3" s="94"/>
      <c r="D3" s="94"/>
    </row>
    <row r="4" spans="1:4" ht="18" x14ac:dyDescent="0.25">
      <c r="B4" s="21"/>
      <c r="C4" s="5"/>
      <c r="D4" s="5"/>
    </row>
    <row r="5" spans="1:4" ht="18" customHeight="1" x14ac:dyDescent="0.25">
      <c r="A5" s="94" t="s">
        <v>4</v>
      </c>
      <c r="B5" s="94"/>
      <c r="C5" s="94"/>
      <c r="D5" s="94"/>
    </row>
    <row r="6" spans="1:4" ht="18" x14ac:dyDescent="0.25">
      <c r="A6" s="21"/>
      <c r="B6" s="21"/>
      <c r="C6" s="5"/>
      <c r="D6" s="5"/>
    </row>
    <row r="7" spans="1:4" ht="15.75" customHeight="1" x14ac:dyDescent="0.25">
      <c r="A7" s="94" t="s">
        <v>42</v>
      </c>
      <c r="B7" s="94"/>
      <c r="C7" s="94"/>
      <c r="D7" s="94"/>
    </row>
    <row r="8" spans="1:4" ht="18" x14ac:dyDescent="0.25">
      <c r="A8" s="21"/>
      <c r="B8" s="21"/>
      <c r="C8" s="5"/>
      <c r="D8" s="5"/>
    </row>
    <row r="9" spans="1:4" ht="25.5" x14ac:dyDescent="0.25">
      <c r="A9" s="17" t="s">
        <v>44</v>
      </c>
      <c r="B9" s="17" t="s">
        <v>32</v>
      </c>
      <c r="C9" s="17" t="s">
        <v>109</v>
      </c>
      <c r="D9" s="17" t="s">
        <v>110</v>
      </c>
    </row>
    <row r="10" spans="1:4" x14ac:dyDescent="0.25">
      <c r="A10" s="39" t="s">
        <v>0</v>
      </c>
      <c r="B10" s="71">
        <f>SUM(B11+B13+B15+B16+B17+B18+B19)</f>
        <v>1865427.3599999999</v>
      </c>
      <c r="C10" s="71">
        <f>SUM(C11+C13+C15+C16+C17+C18+C19)</f>
        <v>46590.22</v>
      </c>
      <c r="D10" s="71">
        <f>SUM(D11+D13+D15+D16+D17+D18+D19)</f>
        <v>1912017.58</v>
      </c>
    </row>
    <row r="11" spans="1:4" x14ac:dyDescent="0.25">
      <c r="A11" s="22" t="s">
        <v>45</v>
      </c>
      <c r="B11" s="71">
        <f>B12</f>
        <v>0</v>
      </c>
      <c r="C11" s="71">
        <f>C12</f>
        <v>0</v>
      </c>
      <c r="D11" s="71">
        <f>D12</f>
        <v>0</v>
      </c>
    </row>
    <row r="12" spans="1:4" x14ac:dyDescent="0.25">
      <c r="A12" s="10" t="s">
        <v>46</v>
      </c>
      <c r="B12" s="64">
        <v>0</v>
      </c>
      <c r="C12" s="64">
        <v>0</v>
      </c>
      <c r="D12" s="64">
        <v>0</v>
      </c>
    </row>
    <row r="13" spans="1:4" x14ac:dyDescent="0.25">
      <c r="A13" s="24" t="s">
        <v>69</v>
      </c>
      <c r="B13" s="64">
        <f>B14</f>
        <v>234250</v>
      </c>
      <c r="C13" s="64">
        <f>C14</f>
        <v>12300</v>
      </c>
      <c r="D13" s="64">
        <f>D14</f>
        <v>246550</v>
      </c>
    </row>
    <row r="14" spans="1:4" ht="25.5" x14ac:dyDescent="0.25">
      <c r="A14" s="14" t="s">
        <v>70</v>
      </c>
      <c r="B14" s="64">
        <v>234250</v>
      </c>
      <c r="C14" s="64">
        <v>12300</v>
      </c>
      <c r="D14" s="64">
        <v>246550</v>
      </c>
    </row>
    <row r="15" spans="1:4" ht="25.5" x14ac:dyDescent="0.25">
      <c r="A15" s="8" t="s">
        <v>71</v>
      </c>
      <c r="B15" s="64">
        <v>242000</v>
      </c>
      <c r="C15" s="64">
        <v>0</v>
      </c>
      <c r="D15" s="64">
        <v>242000</v>
      </c>
    </row>
    <row r="16" spans="1:4" x14ac:dyDescent="0.25">
      <c r="A16" s="66" t="s">
        <v>72</v>
      </c>
      <c r="B16" s="64">
        <v>339900</v>
      </c>
      <c r="C16" s="64">
        <v>-98493.42</v>
      </c>
      <c r="D16" s="64">
        <v>241406.58</v>
      </c>
    </row>
    <row r="17" spans="1:4" ht="25.5" x14ac:dyDescent="0.25">
      <c r="A17" s="39" t="s">
        <v>73</v>
      </c>
      <c r="B17" s="64">
        <v>262816.86</v>
      </c>
      <c r="C17" s="64">
        <v>-1074.8599999999999</v>
      </c>
      <c r="D17" s="65">
        <v>261742</v>
      </c>
    </row>
    <row r="18" spans="1:4" ht="25.5" x14ac:dyDescent="0.25">
      <c r="A18" s="66" t="s">
        <v>74</v>
      </c>
      <c r="B18" s="64">
        <v>786460.5</v>
      </c>
      <c r="C18" s="64">
        <v>133858.5</v>
      </c>
      <c r="D18" s="65">
        <v>920319</v>
      </c>
    </row>
    <row r="19" spans="1:4" x14ac:dyDescent="0.25">
      <c r="A19" s="69" t="s">
        <v>75</v>
      </c>
      <c r="B19" s="70">
        <v>0</v>
      </c>
      <c r="C19" s="70">
        <v>0</v>
      </c>
      <c r="D19" s="70">
        <v>0</v>
      </c>
    </row>
    <row r="21" spans="1:4" ht="15.75" customHeight="1" x14ac:dyDescent="0.25">
      <c r="A21" s="94" t="s">
        <v>43</v>
      </c>
      <c r="B21" s="94"/>
      <c r="C21" s="94"/>
      <c r="D21" s="94"/>
    </row>
    <row r="22" spans="1:4" ht="18" x14ac:dyDescent="0.25">
      <c r="A22" s="21"/>
      <c r="B22" s="21"/>
      <c r="C22" s="5"/>
      <c r="D22" s="5"/>
    </row>
    <row r="23" spans="1:4" ht="25.5" x14ac:dyDescent="0.25">
      <c r="A23" s="17" t="s">
        <v>44</v>
      </c>
      <c r="B23" s="17" t="s">
        <v>32</v>
      </c>
      <c r="C23" s="17" t="s">
        <v>109</v>
      </c>
      <c r="D23" s="17" t="s">
        <v>110</v>
      </c>
    </row>
    <row r="24" spans="1:4" x14ac:dyDescent="0.25">
      <c r="A24" s="39" t="s">
        <v>1</v>
      </c>
      <c r="B24" s="71">
        <f>SUM(B25+B27+B29+B30+B31+B32+B33)</f>
        <v>1865427.3599999999</v>
      </c>
      <c r="C24" s="71">
        <f>SUM(C25+C27+C29+C30+C31+C32+C33)</f>
        <v>46590.22</v>
      </c>
      <c r="D24" s="71">
        <f>SUM(D25+D27+D29+D30+D31+D32+D33)</f>
        <v>1912017.58</v>
      </c>
    </row>
    <row r="25" spans="1:4" ht="15.75" customHeight="1" x14ac:dyDescent="0.25">
      <c r="A25" s="22" t="s">
        <v>45</v>
      </c>
      <c r="B25" s="71">
        <f>B26</f>
        <v>0</v>
      </c>
      <c r="C25" s="71">
        <f>C26</f>
        <v>0</v>
      </c>
      <c r="D25" s="71">
        <f>D26</f>
        <v>0</v>
      </c>
    </row>
    <row r="26" spans="1:4" x14ac:dyDescent="0.25">
      <c r="A26" s="10" t="s">
        <v>46</v>
      </c>
      <c r="B26" s="64">
        <v>0</v>
      </c>
      <c r="C26" s="64">
        <v>0</v>
      </c>
      <c r="D26" s="64">
        <v>0</v>
      </c>
    </row>
    <row r="27" spans="1:4" x14ac:dyDescent="0.25">
      <c r="A27" s="24" t="s">
        <v>69</v>
      </c>
      <c r="B27" s="64">
        <f>B28</f>
        <v>234250</v>
      </c>
      <c r="C27" s="64">
        <f>C28</f>
        <v>12300</v>
      </c>
      <c r="D27" s="64">
        <f>D28</f>
        <v>246550</v>
      </c>
    </row>
    <row r="28" spans="1:4" ht="25.5" x14ac:dyDescent="0.25">
      <c r="A28" s="14" t="s">
        <v>70</v>
      </c>
      <c r="B28" s="64">
        <v>234250</v>
      </c>
      <c r="C28" s="64">
        <v>12300</v>
      </c>
      <c r="D28" s="64">
        <v>246550</v>
      </c>
    </row>
    <row r="29" spans="1:4" ht="25.5" x14ac:dyDescent="0.25">
      <c r="A29" s="8" t="s">
        <v>71</v>
      </c>
      <c r="B29" s="64">
        <v>242000</v>
      </c>
      <c r="C29" s="64">
        <v>0</v>
      </c>
      <c r="D29" s="64">
        <v>242000</v>
      </c>
    </row>
    <row r="30" spans="1:4" x14ac:dyDescent="0.25">
      <c r="A30" s="66" t="s">
        <v>72</v>
      </c>
      <c r="B30" s="64">
        <v>339900</v>
      </c>
      <c r="C30" s="64">
        <v>-98493.42</v>
      </c>
      <c r="D30" s="64">
        <v>241406.58</v>
      </c>
    </row>
    <row r="31" spans="1:4" ht="25.5" x14ac:dyDescent="0.25">
      <c r="A31" s="39" t="s">
        <v>73</v>
      </c>
      <c r="B31" s="64">
        <v>262816.86</v>
      </c>
      <c r="C31" s="64">
        <v>-1074.8599999999999</v>
      </c>
      <c r="D31" s="65">
        <v>261742</v>
      </c>
    </row>
    <row r="32" spans="1:4" ht="25.5" x14ac:dyDescent="0.25">
      <c r="A32" s="66" t="s">
        <v>74</v>
      </c>
      <c r="B32" s="64">
        <v>786460.5</v>
      </c>
      <c r="C32" s="64">
        <v>133858.5</v>
      </c>
      <c r="D32" s="65">
        <v>920319</v>
      </c>
    </row>
    <row r="33" spans="1:4" x14ac:dyDescent="0.25">
      <c r="A33" s="69" t="s">
        <v>75</v>
      </c>
      <c r="B33" s="70">
        <v>0</v>
      </c>
      <c r="C33" s="70">
        <v>0</v>
      </c>
      <c r="D33" s="70">
        <v>0</v>
      </c>
    </row>
  </sheetData>
  <mergeCells count="5">
    <mergeCell ref="A1:D1"/>
    <mergeCell ref="A3:D3"/>
    <mergeCell ref="A5:D5"/>
    <mergeCell ref="A7:D7"/>
    <mergeCell ref="A21:D21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C11" sqref="C1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42" customHeight="1" x14ac:dyDescent="0.25">
      <c r="A1" s="94" t="s">
        <v>111</v>
      </c>
      <c r="B1" s="94"/>
      <c r="C1" s="94"/>
      <c r="D1" s="94"/>
    </row>
    <row r="2" spans="1:4" ht="18" customHeight="1" x14ac:dyDescent="0.25">
      <c r="A2" s="4"/>
      <c r="B2" s="4"/>
      <c r="C2" s="4"/>
      <c r="D2" s="4"/>
    </row>
    <row r="3" spans="1:4" ht="15.75" x14ac:dyDescent="0.25">
      <c r="A3" s="94" t="s">
        <v>19</v>
      </c>
      <c r="B3" s="94"/>
      <c r="C3" s="107"/>
      <c r="D3" s="107"/>
    </row>
    <row r="4" spans="1:4" ht="18" x14ac:dyDescent="0.25">
      <c r="A4" s="4"/>
      <c r="B4" s="4"/>
      <c r="C4" s="5"/>
      <c r="D4" s="5"/>
    </row>
    <row r="5" spans="1:4" ht="18" customHeight="1" x14ac:dyDescent="0.25">
      <c r="A5" s="94" t="s">
        <v>4</v>
      </c>
      <c r="B5" s="95"/>
      <c r="C5" s="95"/>
      <c r="D5" s="95"/>
    </row>
    <row r="6" spans="1:4" ht="18" x14ac:dyDescent="0.25">
      <c r="A6" s="4"/>
      <c r="B6" s="4"/>
      <c r="C6" s="5"/>
      <c r="D6" s="5"/>
    </row>
    <row r="7" spans="1:4" ht="15.75" x14ac:dyDescent="0.25">
      <c r="A7" s="94" t="s">
        <v>14</v>
      </c>
      <c r="B7" s="113"/>
      <c r="C7" s="113"/>
      <c r="D7" s="113"/>
    </row>
    <row r="8" spans="1:4" ht="18" x14ac:dyDescent="0.25">
      <c r="A8" s="4"/>
      <c r="B8" s="4"/>
      <c r="C8" s="5"/>
      <c r="D8" s="5"/>
    </row>
    <row r="9" spans="1:4" ht="25.5" x14ac:dyDescent="0.25">
      <c r="A9" s="17" t="s">
        <v>44</v>
      </c>
      <c r="B9" s="17" t="s">
        <v>32</v>
      </c>
      <c r="C9" s="17" t="s">
        <v>109</v>
      </c>
      <c r="D9" s="17" t="s">
        <v>114</v>
      </c>
    </row>
    <row r="10" spans="1:4" ht="15.75" customHeight="1" x14ac:dyDescent="0.25">
      <c r="A10" s="8" t="s">
        <v>15</v>
      </c>
      <c r="B10" s="64">
        <f>B11</f>
        <v>1865427.3599999999</v>
      </c>
      <c r="C10" s="64">
        <f>C11</f>
        <v>45940.5</v>
      </c>
      <c r="D10" s="64">
        <f>D11</f>
        <v>1912017.58</v>
      </c>
    </row>
    <row r="11" spans="1:4" ht="15.75" customHeight="1" x14ac:dyDescent="0.25">
      <c r="A11" s="8" t="s">
        <v>64</v>
      </c>
      <c r="B11" s="64">
        <f>SUM(B12+B14)</f>
        <v>1865427.3599999999</v>
      </c>
      <c r="C11" s="64">
        <f>SUM(C12+(C14))</f>
        <v>45940.5</v>
      </c>
      <c r="D11" s="64">
        <f>SUM(D12+D14)</f>
        <v>1912017.58</v>
      </c>
    </row>
    <row r="12" spans="1:4" x14ac:dyDescent="0.25">
      <c r="A12" s="66" t="s">
        <v>65</v>
      </c>
      <c r="B12" s="64">
        <f>B13</f>
        <v>1628360.5</v>
      </c>
      <c r="C12" s="64">
        <f>C13</f>
        <v>46265.36</v>
      </c>
      <c r="D12" s="64">
        <f>D13</f>
        <v>1675275.58</v>
      </c>
    </row>
    <row r="13" spans="1:4" x14ac:dyDescent="0.25">
      <c r="A13" s="67" t="s">
        <v>66</v>
      </c>
      <c r="B13" s="64">
        <v>1628360.5</v>
      </c>
      <c r="C13" s="64">
        <v>46265.36</v>
      </c>
      <c r="D13" s="64">
        <v>1675275.58</v>
      </c>
    </row>
    <row r="14" spans="1:4" x14ac:dyDescent="0.25">
      <c r="A14" s="8" t="s">
        <v>67</v>
      </c>
      <c r="B14" s="64">
        <f>B15</f>
        <v>237066.86</v>
      </c>
      <c r="C14" s="64">
        <f>C15</f>
        <v>-324.86</v>
      </c>
      <c r="D14" s="65">
        <v>236742</v>
      </c>
    </row>
    <row r="15" spans="1:4" x14ac:dyDescent="0.25">
      <c r="A15" s="15" t="s">
        <v>68</v>
      </c>
      <c r="B15" s="64">
        <v>237066.86</v>
      </c>
      <c r="C15" s="64">
        <v>-324.86</v>
      </c>
      <c r="D15" s="65">
        <v>249068.37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J8" sqref="J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6" width="25.28515625" customWidth="1"/>
  </cols>
  <sheetData>
    <row r="1" spans="1:6" ht="42" customHeight="1" x14ac:dyDescent="0.25">
      <c r="A1" s="94" t="s">
        <v>115</v>
      </c>
      <c r="B1" s="94"/>
      <c r="C1" s="94"/>
      <c r="D1" s="94"/>
      <c r="E1" s="94"/>
      <c r="F1" s="9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94" t="s">
        <v>19</v>
      </c>
      <c r="B3" s="94"/>
      <c r="C3" s="94"/>
      <c r="D3" s="94"/>
      <c r="E3" s="94"/>
      <c r="F3" s="94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4" t="s">
        <v>49</v>
      </c>
      <c r="B5" s="94"/>
      <c r="C5" s="94"/>
      <c r="D5" s="94"/>
      <c r="E5" s="94"/>
      <c r="F5" s="94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7" t="s">
        <v>5</v>
      </c>
      <c r="B7" s="16" t="s">
        <v>6</v>
      </c>
      <c r="C7" s="16" t="s">
        <v>31</v>
      </c>
      <c r="D7" s="17" t="s">
        <v>32</v>
      </c>
      <c r="E7" s="17" t="s">
        <v>109</v>
      </c>
      <c r="F7" s="17" t="s">
        <v>110</v>
      </c>
    </row>
    <row r="8" spans="1:6" x14ac:dyDescent="0.25">
      <c r="A8" s="37"/>
      <c r="B8" s="38"/>
      <c r="C8" s="36" t="s">
        <v>51</v>
      </c>
      <c r="D8" s="85">
        <v>0</v>
      </c>
      <c r="E8" s="85">
        <v>0</v>
      </c>
      <c r="F8" s="85">
        <v>0</v>
      </c>
    </row>
    <row r="9" spans="1:6" ht="25.5" x14ac:dyDescent="0.25">
      <c r="A9" s="8">
        <v>8</v>
      </c>
      <c r="B9" s="8"/>
      <c r="C9" s="8" t="s">
        <v>16</v>
      </c>
      <c r="D9" s="86">
        <v>0</v>
      </c>
      <c r="E9" s="86">
        <v>0</v>
      </c>
      <c r="F9" s="86">
        <v>0</v>
      </c>
    </row>
    <row r="10" spans="1:6" x14ac:dyDescent="0.25">
      <c r="A10" s="8"/>
      <c r="B10" s="13">
        <v>84</v>
      </c>
      <c r="C10" s="13" t="s">
        <v>23</v>
      </c>
      <c r="D10" s="86">
        <v>0</v>
      </c>
      <c r="E10" s="86">
        <v>0</v>
      </c>
      <c r="F10" s="86">
        <v>0</v>
      </c>
    </row>
    <row r="11" spans="1:6" x14ac:dyDescent="0.25">
      <c r="A11" s="8"/>
      <c r="B11" s="13"/>
      <c r="C11" s="40"/>
      <c r="D11" s="86">
        <v>0</v>
      </c>
      <c r="E11" s="86">
        <v>0</v>
      </c>
      <c r="F11" s="86">
        <v>0</v>
      </c>
    </row>
    <row r="12" spans="1:6" x14ac:dyDescent="0.25">
      <c r="A12" s="8"/>
      <c r="B12" s="13"/>
      <c r="C12" s="36" t="s">
        <v>54</v>
      </c>
      <c r="D12" s="86">
        <v>0</v>
      </c>
      <c r="E12" s="86">
        <v>0</v>
      </c>
      <c r="F12" s="86">
        <v>0</v>
      </c>
    </row>
    <row r="13" spans="1:6" ht="25.5" x14ac:dyDescent="0.25">
      <c r="A13" s="11">
        <v>5</v>
      </c>
      <c r="B13" s="12"/>
      <c r="C13" s="22" t="s">
        <v>17</v>
      </c>
      <c r="D13" s="86">
        <v>0</v>
      </c>
      <c r="E13" s="86">
        <v>0</v>
      </c>
      <c r="F13" s="86">
        <v>0</v>
      </c>
    </row>
    <row r="14" spans="1:6" ht="25.5" x14ac:dyDescent="0.25">
      <c r="A14" s="13"/>
      <c r="B14" s="13">
        <v>54</v>
      </c>
      <c r="C14" s="23" t="s">
        <v>24</v>
      </c>
      <c r="D14" s="86">
        <v>0</v>
      </c>
      <c r="E14" s="86">
        <v>0</v>
      </c>
      <c r="F14" s="87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>
      <selection activeCell="D16" sqref="D16"/>
    </sheetView>
  </sheetViews>
  <sheetFormatPr defaultRowHeight="15" x14ac:dyDescent="0.25"/>
  <cols>
    <col min="1" max="4" width="25.28515625" customWidth="1"/>
  </cols>
  <sheetData>
    <row r="1" spans="1:4" ht="42" customHeight="1" x14ac:dyDescent="0.25">
      <c r="A1" s="94" t="s">
        <v>115</v>
      </c>
      <c r="B1" s="94"/>
      <c r="C1" s="94"/>
      <c r="D1" s="94"/>
    </row>
    <row r="2" spans="1:4" ht="18" customHeight="1" x14ac:dyDescent="0.25">
      <c r="A2" s="21"/>
      <c r="B2" s="21"/>
      <c r="C2" s="21"/>
      <c r="D2" s="21"/>
    </row>
    <row r="3" spans="1:4" ht="15.75" customHeight="1" x14ac:dyDescent="0.25">
      <c r="A3" s="94" t="s">
        <v>19</v>
      </c>
      <c r="B3" s="94"/>
      <c r="C3" s="94"/>
      <c r="D3" s="94"/>
    </row>
    <row r="4" spans="1:4" ht="18" x14ac:dyDescent="0.25">
      <c r="A4" s="21"/>
      <c r="B4" s="21"/>
      <c r="C4" s="5"/>
      <c r="D4" s="5"/>
    </row>
    <row r="5" spans="1:4" ht="18" customHeight="1" x14ac:dyDescent="0.25">
      <c r="A5" s="94" t="s">
        <v>50</v>
      </c>
      <c r="B5" s="94"/>
      <c r="C5" s="94"/>
      <c r="D5" s="94"/>
    </row>
    <row r="6" spans="1:4" ht="18" x14ac:dyDescent="0.25">
      <c r="A6" s="21"/>
      <c r="B6" s="21"/>
      <c r="C6" s="5"/>
      <c r="D6" s="5"/>
    </row>
    <row r="7" spans="1:4" ht="25.5" x14ac:dyDescent="0.25">
      <c r="A7" s="16" t="s">
        <v>44</v>
      </c>
      <c r="B7" s="17" t="s">
        <v>32</v>
      </c>
      <c r="C7" s="17" t="s">
        <v>109</v>
      </c>
      <c r="D7" s="17" t="s">
        <v>110</v>
      </c>
    </row>
    <row r="8" spans="1:4" x14ac:dyDescent="0.25">
      <c r="A8" s="8" t="s">
        <v>51</v>
      </c>
      <c r="B8" s="64">
        <v>0</v>
      </c>
      <c r="C8" s="64">
        <v>0</v>
      </c>
      <c r="D8" s="64">
        <v>0</v>
      </c>
    </row>
    <row r="9" spans="1:4" ht="25.5" x14ac:dyDescent="0.25">
      <c r="A9" s="8" t="s">
        <v>52</v>
      </c>
      <c r="B9" s="64">
        <v>0</v>
      </c>
      <c r="C9" s="64">
        <v>0</v>
      </c>
      <c r="D9" s="64">
        <v>0</v>
      </c>
    </row>
    <row r="10" spans="1:4" ht="25.5" x14ac:dyDescent="0.25">
      <c r="A10" s="14" t="s">
        <v>53</v>
      </c>
      <c r="B10" s="64">
        <v>0</v>
      </c>
      <c r="C10" s="64">
        <v>0</v>
      </c>
      <c r="D10" s="64">
        <v>0</v>
      </c>
    </row>
    <row r="11" spans="1:4" x14ac:dyDescent="0.25">
      <c r="A11" s="14"/>
      <c r="B11" s="64">
        <v>0</v>
      </c>
      <c r="C11" s="64">
        <v>0</v>
      </c>
      <c r="D11" s="64">
        <v>0</v>
      </c>
    </row>
    <row r="12" spans="1:4" x14ac:dyDescent="0.25">
      <c r="A12" s="8" t="s">
        <v>54</v>
      </c>
      <c r="B12" s="64">
        <v>0</v>
      </c>
      <c r="C12" s="64">
        <v>0</v>
      </c>
      <c r="D12" s="64">
        <v>0</v>
      </c>
    </row>
    <row r="13" spans="1:4" x14ac:dyDescent="0.25">
      <c r="A13" s="22" t="s">
        <v>45</v>
      </c>
      <c r="B13" s="64">
        <v>0</v>
      </c>
      <c r="C13" s="64">
        <v>0</v>
      </c>
      <c r="D13" s="64">
        <v>0</v>
      </c>
    </row>
    <row r="14" spans="1:4" x14ac:dyDescent="0.25">
      <c r="A14" s="10" t="s">
        <v>46</v>
      </c>
      <c r="B14" s="64">
        <v>0</v>
      </c>
      <c r="C14" s="64">
        <v>0</v>
      </c>
      <c r="D14" s="65">
        <v>0</v>
      </c>
    </row>
    <row r="15" spans="1:4" x14ac:dyDescent="0.25">
      <c r="A15" s="22" t="s">
        <v>47</v>
      </c>
      <c r="B15" s="64">
        <v>0</v>
      </c>
      <c r="C15" s="64">
        <v>0</v>
      </c>
      <c r="D15" s="65">
        <v>0</v>
      </c>
    </row>
    <row r="16" spans="1:4" x14ac:dyDescent="0.25">
      <c r="A16" s="10" t="s">
        <v>48</v>
      </c>
      <c r="B16" s="64">
        <v>0</v>
      </c>
      <c r="C16" s="64">
        <v>0</v>
      </c>
      <c r="D16" s="65">
        <v>0</v>
      </c>
    </row>
  </sheetData>
  <mergeCells count="3">
    <mergeCell ref="A1:D1"/>
    <mergeCell ref="A3:D3"/>
    <mergeCell ref="A5:D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A19" sqref="A19:C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7" width="25.28515625" customWidth="1"/>
  </cols>
  <sheetData>
    <row r="1" spans="1:7" ht="42" customHeight="1" x14ac:dyDescent="0.25">
      <c r="A1" s="94" t="s">
        <v>116</v>
      </c>
      <c r="B1" s="94"/>
      <c r="C1" s="94"/>
      <c r="D1" s="94"/>
      <c r="E1" s="94"/>
      <c r="F1" s="94"/>
      <c r="G1" s="94"/>
    </row>
    <row r="2" spans="1:7" ht="18" x14ac:dyDescent="0.25">
      <c r="A2" s="4"/>
      <c r="B2" s="4"/>
      <c r="C2" s="4"/>
      <c r="D2" s="4"/>
      <c r="E2" s="4"/>
      <c r="F2" s="5"/>
      <c r="G2" s="5"/>
    </row>
    <row r="3" spans="1:7" ht="18" customHeight="1" x14ac:dyDescent="0.25">
      <c r="A3" s="94" t="s">
        <v>18</v>
      </c>
      <c r="B3" s="95"/>
      <c r="C3" s="95"/>
      <c r="D3" s="95"/>
      <c r="E3" s="95"/>
      <c r="F3" s="95"/>
      <c r="G3" s="95"/>
    </row>
    <row r="4" spans="1:7" ht="18" x14ac:dyDescent="0.25">
      <c r="A4" s="4"/>
      <c r="B4" s="4"/>
      <c r="C4" s="4"/>
      <c r="D4" s="4"/>
      <c r="E4" s="4"/>
      <c r="F4" s="5"/>
      <c r="G4" s="5"/>
    </row>
    <row r="5" spans="1:7" ht="25.5" x14ac:dyDescent="0.25">
      <c r="A5" s="129" t="s">
        <v>20</v>
      </c>
      <c r="B5" s="130"/>
      <c r="C5" s="131"/>
      <c r="D5" s="16" t="s">
        <v>21</v>
      </c>
      <c r="E5" s="17" t="s">
        <v>32</v>
      </c>
      <c r="F5" s="17" t="s">
        <v>109</v>
      </c>
      <c r="G5" s="17" t="s">
        <v>110</v>
      </c>
    </row>
    <row r="6" spans="1:7" ht="26.25" customHeight="1" x14ac:dyDescent="0.25">
      <c r="A6" s="120" t="s">
        <v>84</v>
      </c>
      <c r="B6" s="121"/>
      <c r="C6" s="122"/>
      <c r="D6" s="72" t="s">
        <v>83</v>
      </c>
      <c r="E6" s="88">
        <f>SUM(E7+E11+E15)</f>
        <v>1049277.3599999999</v>
      </c>
      <c r="F6" s="88">
        <f>SUM(F7+F11+F15)</f>
        <v>132783.64000000001</v>
      </c>
      <c r="G6" s="88">
        <f>SUM(G7+G11+G15)</f>
        <v>1182061</v>
      </c>
    </row>
    <row r="7" spans="1:7" ht="25.5" x14ac:dyDescent="0.25">
      <c r="A7" s="120" t="s">
        <v>85</v>
      </c>
      <c r="B7" s="121"/>
      <c r="C7" s="122"/>
      <c r="D7" s="26" t="s">
        <v>86</v>
      </c>
      <c r="E7" s="88">
        <f t="shared" ref="E7:G9" si="0">E8</f>
        <v>25750</v>
      </c>
      <c r="F7" s="88">
        <f t="shared" si="0"/>
        <v>-750</v>
      </c>
      <c r="G7" s="88">
        <f t="shared" si="0"/>
        <v>25000</v>
      </c>
    </row>
    <row r="8" spans="1:7" x14ac:dyDescent="0.25">
      <c r="A8" s="123" t="s">
        <v>87</v>
      </c>
      <c r="B8" s="124"/>
      <c r="C8" s="125"/>
      <c r="D8" s="35" t="s">
        <v>88</v>
      </c>
      <c r="E8" s="64">
        <f t="shared" si="0"/>
        <v>25750</v>
      </c>
      <c r="F8" s="64">
        <f t="shared" si="0"/>
        <v>-750</v>
      </c>
      <c r="G8" s="65">
        <f t="shared" si="0"/>
        <v>25000</v>
      </c>
    </row>
    <row r="9" spans="1:7" x14ac:dyDescent="0.25">
      <c r="A9" s="114">
        <v>3</v>
      </c>
      <c r="B9" s="115"/>
      <c r="C9" s="116"/>
      <c r="D9" s="25" t="s">
        <v>10</v>
      </c>
      <c r="E9" s="64">
        <f t="shared" si="0"/>
        <v>25750</v>
      </c>
      <c r="F9" s="64">
        <f t="shared" si="0"/>
        <v>-750</v>
      </c>
      <c r="G9" s="65">
        <f t="shared" si="0"/>
        <v>25000</v>
      </c>
    </row>
    <row r="10" spans="1:7" x14ac:dyDescent="0.25">
      <c r="A10" s="117">
        <v>32</v>
      </c>
      <c r="B10" s="118"/>
      <c r="C10" s="119"/>
      <c r="D10" s="25" t="s">
        <v>22</v>
      </c>
      <c r="E10" s="64">
        <v>25750</v>
      </c>
      <c r="F10" s="64">
        <v>-750</v>
      </c>
      <c r="G10" s="65">
        <v>25000</v>
      </c>
    </row>
    <row r="11" spans="1:7" ht="28.5" customHeight="1" x14ac:dyDescent="0.25">
      <c r="A11" s="120" t="s">
        <v>89</v>
      </c>
      <c r="B11" s="121"/>
      <c r="C11" s="122"/>
      <c r="D11" s="72" t="s">
        <v>90</v>
      </c>
      <c r="E11" s="88">
        <f t="shared" ref="E11:G13" si="1">E12</f>
        <v>237066.86</v>
      </c>
      <c r="F11" s="88">
        <f t="shared" si="1"/>
        <v>-324.86</v>
      </c>
      <c r="G11" s="89">
        <f t="shared" si="1"/>
        <v>236742</v>
      </c>
    </row>
    <row r="12" spans="1:7" ht="15.75" customHeight="1" x14ac:dyDescent="0.25">
      <c r="A12" s="123" t="s">
        <v>87</v>
      </c>
      <c r="B12" s="124"/>
      <c r="C12" s="125"/>
      <c r="D12" s="73" t="s">
        <v>88</v>
      </c>
      <c r="E12" s="64">
        <f t="shared" si="1"/>
        <v>237066.86</v>
      </c>
      <c r="F12" s="64">
        <f t="shared" si="1"/>
        <v>-324.86</v>
      </c>
      <c r="G12" s="65">
        <f t="shared" si="1"/>
        <v>236742</v>
      </c>
    </row>
    <row r="13" spans="1:7" ht="15.75" customHeight="1" x14ac:dyDescent="0.25">
      <c r="A13" s="114">
        <v>3</v>
      </c>
      <c r="B13" s="115"/>
      <c r="C13" s="116"/>
      <c r="D13" s="74" t="s">
        <v>10</v>
      </c>
      <c r="E13" s="64">
        <f t="shared" si="1"/>
        <v>237066.86</v>
      </c>
      <c r="F13" s="64">
        <f t="shared" si="1"/>
        <v>-324.86</v>
      </c>
      <c r="G13" s="65">
        <f t="shared" si="1"/>
        <v>236742</v>
      </c>
    </row>
    <row r="14" spans="1:7" ht="16.5" customHeight="1" x14ac:dyDescent="0.25">
      <c r="A14" s="117">
        <v>32</v>
      </c>
      <c r="B14" s="118"/>
      <c r="C14" s="119"/>
      <c r="D14" s="74" t="s">
        <v>22</v>
      </c>
      <c r="E14" s="64">
        <v>237066.86</v>
      </c>
      <c r="F14" s="64">
        <v>-324.86</v>
      </c>
      <c r="G14" s="65">
        <v>236742</v>
      </c>
    </row>
    <row r="15" spans="1:7" ht="25.5" customHeight="1" x14ac:dyDescent="0.25">
      <c r="A15" s="120" t="s">
        <v>91</v>
      </c>
      <c r="B15" s="121"/>
      <c r="C15" s="122"/>
      <c r="D15" s="76" t="s">
        <v>92</v>
      </c>
      <c r="E15" s="88">
        <f t="shared" ref="E15:G17" si="2">E16</f>
        <v>786460.5</v>
      </c>
      <c r="F15" s="88">
        <f t="shared" si="2"/>
        <v>133858.5</v>
      </c>
      <c r="G15" s="89">
        <f t="shared" si="2"/>
        <v>920319</v>
      </c>
    </row>
    <row r="16" spans="1:7" ht="16.5" customHeight="1" x14ac:dyDescent="0.25">
      <c r="A16" s="123" t="s">
        <v>93</v>
      </c>
      <c r="B16" s="124"/>
      <c r="C16" s="125"/>
      <c r="D16" s="77" t="s">
        <v>94</v>
      </c>
      <c r="E16" s="64">
        <f t="shared" si="2"/>
        <v>786460.5</v>
      </c>
      <c r="F16" s="64">
        <f t="shared" si="2"/>
        <v>133858.5</v>
      </c>
      <c r="G16" s="65">
        <f t="shared" si="2"/>
        <v>920319</v>
      </c>
    </row>
    <row r="17" spans="1:7" ht="16.5" customHeight="1" x14ac:dyDescent="0.25">
      <c r="A17" s="114">
        <v>3</v>
      </c>
      <c r="B17" s="115"/>
      <c r="C17" s="116"/>
      <c r="D17" s="75" t="s">
        <v>10</v>
      </c>
      <c r="E17" s="64">
        <f t="shared" si="2"/>
        <v>786460.5</v>
      </c>
      <c r="F17" s="64">
        <f t="shared" si="2"/>
        <v>133858.5</v>
      </c>
      <c r="G17" s="65">
        <f t="shared" si="2"/>
        <v>920319</v>
      </c>
    </row>
    <row r="18" spans="1:7" ht="16.5" customHeight="1" x14ac:dyDescent="0.25">
      <c r="A18" s="117">
        <v>31</v>
      </c>
      <c r="B18" s="118"/>
      <c r="C18" s="119"/>
      <c r="D18" s="75" t="s">
        <v>11</v>
      </c>
      <c r="E18" s="64">
        <v>786460.5</v>
      </c>
      <c r="F18" s="64">
        <v>133858.5</v>
      </c>
      <c r="G18" s="65">
        <v>920319</v>
      </c>
    </row>
    <row r="19" spans="1:7" ht="28.5" customHeight="1" x14ac:dyDescent="0.25">
      <c r="A19" s="132" t="s">
        <v>95</v>
      </c>
      <c r="B19" s="133"/>
      <c r="C19" s="134"/>
      <c r="D19" s="72" t="s">
        <v>96</v>
      </c>
      <c r="E19" s="88">
        <f>SUM(E20+E39)</f>
        <v>816150</v>
      </c>
      <c r="F19" s="88">
        <f>SUM(F20+F39)</f>
        <v>-86193.42</v>
      </c>
      <c r="G19" s="88">
        <f>SUM(G20+G39)</f>
        <v>729956.58</v>
      </c>
    </row>
    <row r="20" spans="1:7" ht="28.5" customHeight="1" x14ac:dyDescent="0.25">
      <c r="A20" s="120" t="s">
        <v>99</v>
      </c>
      <c r="B20" s="121"/>
      <c r="C20" s="122"/>
      <c r="D20" s="78" t="s">
        <v>100</v>
      </c>
      <c r="E20" s="88">
        <f>SUM(E21+E27+E33)</f>
        <v>637150</v>
      </c>
      <c r="F20" s="88">
        <f>SUM(F21+F27+F33)</f>
        <v>-108493.42</v>
      </c>
      <c r="G20" s="88">
        <f>SUM(G21+G27+G33)</f>
        <v>528656.57999999996</v>
      </c>
    </row>
    <row r="21" spans="1:7" ht="15" customHeight="1" x14ac:dyDescent="0.25">
      <c r="A21" s="123" t="s">
        <v>97</v>
      </c>
      <c r="B21" s="124"/>
      <c r="C21" s="125"/>
      <c r="D21" s="79" t="s">
        <v>98</v>
      </c>
      <c r="E21" s="64">
        <f>SUM(E22+E25)</f>
        <v>55250</v>
      </c>
      <c r="F21" s="64">
        <f>SUM(F22+F25)</f>
        <v>-10000</v>
      </c>
      <c r="G21" s="64">
        <f>SUM(G22+G25)</f>
        <v>45250</v>
      </c>
    </row>
    <row r="22" spans="1:7" ht="15" customHeight="1" x14ac:dyDescent="0.25">
      <c r="A22" s="114">
        <v>3</v>
      </c>
      <c r="B22" s="115"/>
      <c r="C22" s="116"/>
      <c r="D22" s="80" t="s">
        <v>10</v>
      </c>
      <c r="E22" s="64">
        <f>SUM(E23+E24)</f>
        <v>25250</v>
      </c>
      <c r="F22" s="64">
        <f>SUM(F23+F24)</f>
        <v>0</v>
      </c>
      <c r="G22" s="64">
        <f>SUM(G23+G24)</f>
        <v>25250</v>
      </c>
    </row>
    <row r="23" spans="1:7" ht="15" customHeight="1" x14ac:dyDescent="0.25">
      <c r="A23" s="117">
        <v>31</v>
      </c>
      <c r="B23" s="118"/>
      <c r="C23" s="119"/>
      <c r="D23" s="80" t="s">
        <v>11</v>
      </c>
      <c r="E23" s="64">
        <v>8000</v>
      </c>
      <c r="F23" s="64">
        <v>0</v>
      </c>
      <c r="G23" s="64">
        <v>8000</v>
      </c>
    </row>
    <row r="24" spans="1:7" ht="15" customHeight="1" x14ac:dyDescent="0.25">
      <c r="A24" s="117">
        <v>32</v>
      </c>
      <c r="B24" s="118"/>
      <c r="C24" s="119"/>
      <c r="D24" s="80" t="s">
        <v>22</v>
      </c>
      <c r="E24" s="64">
        <v>17250</v>
      </c>
      <c r="F24" s="64">
        <v>0</v>
      </c>
      <c r="G24" s="64">
        <v>17250</v>
      </c>
    </row>
    <row r="25" spans="1:7" ht="27.75" customHeight="1" x14ac:dyDescent="0.25">
      <c r="A25" s="114">
        <v>4</v>
      </c>
      <c r="B25" s="115"/>
      <c r="C25" s="116"/>
      <c r="D25" s="81" t="s">
        <v>12</v>
      </c>
      <c r="E25" s="64">
        <f>E26</f>
        <v>30000</v>
      </c>
      <c r="F25" s="64">
        <f>F26</f>
        <v>-10000</v>
      </c>
      <c r="G25" s="64">
        <f>G26</f>
        <v>20000</v>
      </c>
    </row>
    <row r="26" spans="1:7" ht="30" customHeight="1" x14ac:dyDescent="0.25">
      <c r="A26" s="117">
        <v>45</v>
      </c>
      <c r="B26" s="118"/>
      <c r="C26" s="119"/>
      <c r="D26" s="81" t="s">
        <v>106</v>
      </c>
      <c r="E26" s="64">
        <v>30000</v>
      </c>
      <c r="F26" s="64">
        <v>-10000</v>
      </c>
      <c r="G26" s="64">
        <v>20000</v>
      </c>
    </row>
    <row r="27" spans="1:7" ht="15" customHeight="1" x14ac:dyDescent="0.25">
      <c r="A27" s="123" t="s">
        <v>101</v>
      </c>
      <c r="B27" s="124"/>
      <c r="C27" s="125"/>
      <c r="D27" s="79" t="s">
        <v>102</v>
      </c>
      <c r="E27" s="64">
        <f>SUM(E28+E31)</f>
        <v>242000</v>
      </c>
      <c r="F27" s="64">
        <f>SUM(F28+F31)</f>
        <v>0</v>
      </c>
      <c r="G27" s="64">
        <f>SUM(G28+G31)</f>
        <v>242000</v>
      </c>
    </row>
    <row r="28" spans="1:7" ht="15" customHeight="1" x14ac:dyDescent="0.25">
      <c r="A28" s="114">
        <v>3</v>
      </c>
      <c r="B28" s="115"/>
      <c r="C28" s="116"/>
      <c r="D28" s="80" t="s">
        <v>10</v>
      </c>
      <c r="E28" s="64">
        <f>SUM(E29+E30)</f>
        <v>239720</v>
      </c>
      <c r="F28" s="64">
        <f>SUM(F29+F30)</f>
        <v>400</v>
      </c>
      <c r="G28" s="64">
        <f>SUM(G29+G30)</f>
        <v>240120</v>
      </c>
    </row>
    <row r="29" spans="1:7" ht="15" customHeight="1" x14ac:dyDescent="0.25">
      <c r="A29" s="126">
        <v>32</v>
      </c>
      <c r="B29" s="127"/>
      <c r="C29" s="128"/>
      <c r="D29" s="80" t="s">
        <v>22</v>
      </c>
      <c r="E29" s="64">
        <v>239340</v>
      </c>
      <c r="F29" s="64">
        <v>400</v>
      </c>
      <c r="G29" s="64">
        <v>239740</v>
      </c>
    </row>
    <row r="30" spans="1:7" ht="15" customHeight="1" x14ac:dyDescent="0.25">
      <c r="A30" s="117">
        <v>34</v>
      </c>
      <c r="B30" s="118"/>
      <c r="C30" s="119"/>
      <c r="D30" s="80" t="s">
        <v>103</v>
      </c>
      <c r="E30" s="64">
        <v>380</v>
      </c>
      <c r="F30" s="64">
        <v>0</v>
      </c>
      <c r="G30" s="64">
        <v>380</v>
      </c>
    </row>
    <row r="31" spans="1:7" ht="24.75" customHeight="1" x14ac:dyDescent="0.25">
      <c r="A31" s="114">
        <v>4</v>
      </c>
      <c r="B31" s="115"/>
      <c r="C31" s="116"/>
      <c r="D31" s="80" t="s">
        <v>12</v>
      </c>
      <c r="E31" s="64">
        <f>E32</f>
        <v>2280</v>
      </c>
      <c r="F31" s="64">
        <f>F32</f>
        <v>-400</v>
      </c>
      <c r="G31" s="64">
        <f>G32</f>
        <v>1880</v>
      </c>
    </row>
    <row r="32" spans="1:7" ht="31.5" customHeight="1" x14ac:dyDescent="0.25">
      <c r="A32" s="117">
        <v>42</v>
      </c>
      <c r="B32" s="118"/>
      <c r="C32" s="119"/>
      <c r="D32" s="80" t="s">
        <v>30</v>
      </c>
      <c r="E32" s="64">
        <v>2280</v>
      </c>
      <c r="F32" s="64">
        <v>-400</v>
      </c>
      <c r="G32" s="64">
        <v>1880</v>
      </c>
    </row>
    <row r="33" spans="1:7" ht="19.5" customHeight="1" x14ac:dyDescent="0.25">
      <c r="A33" s="123" t="s">
        <v>104</v>
      </c>
      <c r="B33" s="124"/>
      <c r="C33" s="125"/>
      <c r="D33" s="79" t="s">
        <v>105</v>
      </c>
      <c r="E33" s="64">
        <f>SUM(E34+E36)</f>
        <v>339900</v>
      </c>
      <c r="F33" s="64">
        <f>SUM(F34+F36)</f>
        <v>-98493.42</v>
      </c>
      <c r="G33" s="64">
        <f>SUM(G34+G36)</f>
        <v>241406.58</v>
      </c>
    </row>
    <row r="34" spans="1:7" ht="14.25" customHeight="1" x14ac:dyDescent="0.25">
      <c r="A34" s="114">
        <v>3</v>
      </c>
      <c r="B34" s="115"/>
      <c r="C34" s="116"/>
      <c r="D34" s="80" t="s">
        <v>10</v>
      </c>
      <c r="E34" s="64">
        <f>E35</f>
        <v>102000</v>
      </c>
      <c r="F34" s="64">
        <f>F35</f>
        <v>-7000</v>
      </c>
      <c r="G34" s="64">
        <f>G35</f>
        <v>95000</v>
      </c>
    </row>
    <row r="35" spans="1:7" ht="13.5" customHeight="1" x14ac:dyDescent="0.25">
      <c r="A35" s="117">
        <v>32</v>
      </c>
      <c r="B35" s="118"/>
      <c r="C35" s="119"/>
      <c r="D35" s="80" t="s">
        <v>22</v>
      </c>
      <c r="E35" s="64">
        <v>102000</v>
      </c>
      <c r="F35" s="64">
        <v>-7000</v>
      </c>
      <c r="G35" s="64">
        <v>95000</v>
      </c>
    </row>
    <row r="36" spans="1:7" ht="25.5" customHeight="1" x14ac:dyDescent="0.25">
      <c r="A36" s="114">
        <v>4</v>
      </c>
      <c r="B36" s="115"/>
      <c r="C36" s="116"/>
      <c r="D36" s="80" t="s">
        <v>12</v>
      </c>
      <c r="E36" s="64">
        <f>SUM(E37+E38)</f>
        <v>237900</v>
      </c>
      <c r="F36" s="64">
        <f>SUM(F37+F38)</f>
        <v>-91493.42</v>
      </c>
      <c r="G36" s="64">
        <f>SUM(G37+G38)</f>
        <v>146406.57999999999</v>
      </c>
    </row>
    <row r="37" spans="1:7" ht="31.5" customHeight="1" x14ac:dyDescent="0.25">
      <c r="A37" s="117">
        <v>42</v>
      </c>
      <c r="B37" s="118"/>
      <c r="C37" s="119"/>
      <c r="D37" s="80" t="s">
        <v>30</v>
      </c>
      <c r="E37" s="64">
        <v>12900</v>
      </c>
      <c r="F37" s="64">
        <v>0</v>
      </c>
      <c r="G37" s="64">
        <v>12900</v>
      </c>
    </row>
    <row r="38" spans="1:7" ht="31.5" customHeight="1" x14ac:dyDescent="0.25">
      <c r="A38" s="117">
        <v>45</v>
      </c>
      <c r="B38" s="118"/>
      <c r="C38" s="119"/>
      <c r="D38" s="80" t="s">
        <v>106</v>
      </c>
      <c r="E38" s="64">
        <v>225000</v>
      </c>
      <c r="F38" s="64">
        <v>-91493.42</v>
      </c>
      <c r="G38" s="64">
        <v>133506.57999999999</v>
      </c>
    </row>
    <row r="39" spans="1:7" ht="31.5" customHeight="1" x14ac:dyDescent="0.25">
      <c r="A39" s="120" t="s">
        <v>107</v>
      </c>
      <c r="B39" s="121"/>
      <c r="C39" s="122"/>
      <c r="D39" s="78" t="s">
        <v>108</v>
      </c>
      <c r="E39" s="88">
        <f>E40</f>
        <v>179000</v>
      </c>
      <c r="F39" s="88">
        <f>F40</f>
        <v>22300</v>
      </c>
      <c r="G39" s="88">
        <f>G40</f>
        <v>201300</v>
      </c>
    </row>
    <row r="40" spans="1:7" ht="31.5" customHeight="1" x14ac:dyDescent="0.25">
      <c r="A40" s="123" t="s">
        <v>97</v>
      </c>
      <c r="B40" s="124"/>
      <c r="C40" s="125"/>
      <c r="D40" s="79" t="s">
        <v>98</v>
      </c>
      <c r="E40" s="64">
        <f>SUM(E41+E44)</f>
        <v>179000</v>
      </c>
      <c r="F40" s="64">
        <f>SUM(F41+F44)</f>
        <v>22300</v>
      </c>
      <c r="G40" s="64">
        <f>SUM(G41+G44)</f>
        <v>201300</v>
      </c>
    </row>
    <row r="41" spans="1:7" ht="15.75" customHeight="1" x14ac:dyDescent="0.25">
      <c r="A41" s="114">
        <v>3</v>
      </c>
      <c r="B41" s="115"/>
      <c r="C41" s="116"/>
      <c r="D41" s="80" t="s">
        <v>10</v>
      </c>
      <c r="E41" s="64">
        <f>SUM(E42+E43)</f>
        <v>172000</v>
      </c>
      <c r="F41" s="64">
        <f>SUM(F42+F43)</f>
        <v>17300</v>
      </c>
      <c r="G41" s="64">
        <f>SUM(G42+G43)</f>
        <v>189300</v>
      </c>
    </row>
    <row r="42" spans="1:7" ht="15.75" customHeight="1" x14ac:dyDescent="0.25">
      <c r="A42" s="117">
        <v>31</v>
      </c>
      <c r="B42" s="118"/>
      <c r="C42" s="119"/>
      <c r="D42" s="80" t="s">
        <v>11</v>
      </c>
      <c r="E42" s="64">
        <v>62000</v>
      </c>
      <c r="F42" s="64">
        <v>4000</v>
      </c>
      <c r="G42" s="64">
        <v>66000</v>
      </c>
    </row>
    <row r="43" spans="1:7" ht="14.25" customHeight="1" x14ac:dyDescent="0.25">
      <c r="A43" s="117">
        <v>32</v>
      </c>
      <c r="B43" s="118"/>
      <c r="C43" s="119"/>
      <c r="D43" s="80" t="s">
        <v>22</v>
      </c>
      <c r="E43" s="64">
        <v>110000</v>
      </c>
      <c r="F43" s="64">
        <v>13300</v>
      </c>
      <c r="G43" s="64">
        <v>123300</v>
      </c>
    </row>
    <row r="44" spans="1:7" ht="31.5" customHeight="1" x14ac:dyDescent="0.25">
      <c r="A44" s="114">
        <v>4</v>
      </c>
      <c r="B44" s="115"/>
      <c r="C44" s="116"/>
      <c r="D44" s="80" t="s">
        <v>12</v>
      </c>
      <c r="E44" s="64">
        <f>E45</f>
        <v>7000</v>
      </c>
      <c r="F44" s="64">
        <f>F45</f>
        <v>5000</v>
      </c>
      <c r="G44" s="64">
        <f>G45</f>
        <v>12000</v>
      </c>
    </row>
    <row r="45" spans="1:7" ht="31.5" customHeight="1" x14ac:dyDescent="0.25">
      <c r="A45" s="117">
        <v>42</v>
      </c>
      <c r="B45" s="118"/>
      <c r="C45" s="119"/>
      <c r="D45" s="80" t="s">
        <v>30</v>
      </c>
      <c r="E45" s="64">
        <v>7000</v>
      </c>
      <c r="F45" s="64">
        <v>5000</v>
      </c>
      <c r="G45" s="64">
        <v>12000</v>
      </c>
    </row>
  </sheetData>
  <mergeCells count="43">
    <mergeCell ref="A8:C8"/>
    <mergeCell ref="A9:C9"/>
    <mergeCell ref="A10:C10"/>
    <mergeCell ref="A11:C11"/>
    <mergeCell ref="A19:C19"/>
    <mergeCell ref="A12:C12"/>
    <mergeCell ref="A13:C13"/>
    <mergeCell ref="A14:C14"/>
    <mergeCell ref="A15:C15"/>
    <mergeCell ref="A16:C16"/>
    <mergeCell ref="A17:C17"/>
    <mergeCell ref="A18:C18"/>
    <mergeCell ref="A6:C6"/>
    <mergeCell ref="A7:C7"/>
    <mergeCell ref="A1:G1"/>
    <mergeCell ref="A3:G3"/>
    <mergeCell ref="A5:C5"/>
    <mergeCell ref="A23:C23"/>
    <mergeCell ref="A24:C24"/>
    <mergeCell ref="A20:C20"/>
    <mergeCell ref="A27:C27"/>
    <mergeCell ref="A28:C28"/>
    <mergeCell ref="A25:C25"/>
    <mergeCell ref="A26:C26"/>
    <mergeCell ref="A21:C21"/>
    <mergeCell ref="A22:C22"/>
    <mergeCell ref="A32:C32"/>
    <mergeCell ref="A33:C33"/>
    <mergeCell ref="A34:C34"/>
    <mergeCell ref="A35:C35"/>
    <mergeCell ref="A29:C29"/>
    <mergeCell ref="A30:C30"/>
    <mergeCell ref="A31:C31"/>
    <mergeCell ref="A39:C39"/>
    <mergeCell ref="A40:C40"/>
    <mergeCell ref="A36:C36"/>
    <mergeCell ref="A37:C37"/>
    <mergeCell ref="A38:C38"/>
    <mergeCell ref="A41:C41"/>
    <mergeCell ref="A43:C43"/>
    <mergeCell ref="A44:C44"/>
    <mergeCell ref="A45:C45"/>
    <mergeCell ref="A42:C42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User011</cp:lastModifiedBy>
  <cp:lastPrinted>2024-04-22T05:52:53Z</cp:lastPrinted>
  <dcterms:created xsi:type="dcterms:W3CDTF">2022-08-12T12:51:27Z</dcterms:created>
  <dcterms:modified xsi:type="dcterms:W3CDTF">2024-04-22T05:52:56Z</dcterms:modified>
</cp:coreProperties>
</file>